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workbookProtection workbookAlgorithmName="SHA-512" workbookHashValue="4lcoosXksVKEjmYH0lVIKZM00xyhgeJQiB3m8Yf3foHz4xTYVe59/vaxUJnhYjA+6LjY0VgYKZdT4+8aFJRqfg==" workbookSaltValue="zWkx9ptMs5iMhOaIGFA0/g==" workbookSpinCount="100000" lockStructure="1"/>
  <bookViews>
    <workbookView xWindow="0" yWindow="0" windowWidth="12000" windowHeight="24000" activeTab="0"/>
  </bookViews>
  <sheets>
    <sheet sheetId="1" name="How to use" state="visible" r:id="rId4"/>
    <sheet sheetId="2" name="Settings" state="visible" r:id="rId5"/>
    <sheet sheetId="3" name="Products" state="visible" r:id="rId6"/>
    <sheet sheetId="4" name="Movements" state="visible" r:id="rId7"/>
    <sheet sheetId="5" name="Dashboard" state="visible" r:id="rId8"/>
  </sheets>
  <definedNames>
    <definedName name="Categories">Settings!$E$6:$E$35</definedName>
    <definedName name="Unites">Settings!$G$6:$G$25</definedName>
  </definedNames>
  <calcPr calcId="171027"/>
</workbook>
</file>

<file path=xl/sharedStrings.xml><?xml version="1.0" encoding="utf-8"?>
<sst xmlns="http://schemas.openxmlformats.org/spreadsheetml/2006/main" count="123" uniqueCount="100">
  <si>
    <t>Stock management</t>
  </si>
  <si>
    <t>Your products, stock in and out, and low-stock alerts</t>
  </si>
  <si>
    <t>Free tool by 7IT Group · www.7itgroup.com</t>
  </si>
  <si>
    <t>Enter your products once, then every delivery and every sale: stock levels, stock value, margins and what to reorder are calculated automatically.</t>
  </si>
  <si>
    <t>1. “Settings” tab: the name of your business, your product categories and your units (piece, box, bag…).</t>
  </si>
  <si>
    <t>2. “Products” tab: one row per product, with a unique code (e.g. RICE-25), the purchase and selling prices, the opening stock and the alert level.</t>
  </si>
  <si>
    <t>3. “Movements” tab: every delivery (In) and every sale or loss (Out). Pick the product code: its name and price appear. Enter another price only if it differs (discount, negotiated price).</t>
  </si>
  <si>
    <t>4. The status turns to “Reorder” when stock reaches the alert level and to “Out of stock” when it runs out. The “Dashboard” sums up stock value and the month’s sales.</t>
  </si>
  <si>
    <t>White cells: fill them in. Grey cells: calculated automatically (they are locked so the formulas can’t be erased).</t>
  </si>
  <si>
    <t>The example rows show how it works: clear them (select the white cells, then press Delete) before you start.</t>
  </si>
  <si>
    <t>Works with Excel (computer or free mobile app), Google Sheets, LibreOffice and WPS Office. No macros: nothing to enable.</t>
  </si>
  <si>
    <t>Make a copy of the file every week (USB stick, email or cloud): if your computer breaks or your phone is stolen, your figures are safe.</t>
  </si>
  <si>
    <t>Need a custom tool, management software or Excel training? 7IT Group · contact@7itgroup.com · WhatsApp +237 671 59 84 67 · www.7itgroup.com</t>
  </si>
  <si>
    <t>Free tool for your own use. Resale and distribution of modified copies prohibited. © 7IT Group (Seven IT SARL).</t>
  </si>
  <si>
    <t>Settings</t>
  </si>
  <si>
    <t>Setting</t>
  </si>
  <si>
    <t>Value</t>
  </si>
  <si>
    <t>Product categories</t>
  </si>
  <si>
    <t>Units</t>
  </si>
  <si>
    <t>Name of your business</t>
  </si>
  <si>
    <t>My shop</t>
  </si>
  <si>
    <t>Food</t>
  </si>
  <si>
    <t>Piece</t>
  </si>
  <si>
    <t>Year shown</t>
  </si>
  <si>
    <t>Drinks</t>
  </si>
  <si>
    <t>Box</t>
  </si>
  <si>
    <t>Health and beauty</t>
  </si>
  <si>
    <t>Pack</t>
  </si>
  <si>
    <t>Household</t>
  </si>
  <si>
    <t>Bag</t>
  </si>
  <si>
    <t>Hardware</t>
  </si>
  <si>
    <t>Kg</t>
  </si>
  <si>
    <t>Electronics</t>
  </si>
  <si>
    <t>Litre</t>
  </si>
  <si>
    <t>Clothing</t>
  </si>
  <si>
    <t>Bottle</t>
  </si>
  <si>
    <t>Supplies</t>
  </si>
  <si>
    <t>Crate</t>
  </si>
  <si>
    <t>Other</t>
  </si>
  <si>
    <t>Metre</t>
  </si>
  <si>
    <t>Code</t>
  </si>
  <si>
    <t>Product name</t>
  </si>
  <si>
    <t>Category</t>
  </si>
  <si>
    <t>Unit</t>
  </si>
  <si>
    <t>Purchase price (FCFA)</t>
  </si>
  <si>
    <t>Selling price (FCFA)</t>
  </si>
  <si>
    <t>Opening stock</t>
  </si>
  <si>
    <t>Alert level</t>
  </si>
  <si>
    <t>In</t>
  </si>
  <si>
    <t>Out</t>
  </si>
  <si>
    <t>Current stock</t>
  </si>
  <si>
    <t>Stock value (FCFA)</t>
  </si>
  <si>
    <t>Unit margin (FCFA)</t>
  </si>
  <si>
    <t>Status</t>
  </si>
  <si>
    <t>RICE-25</t>
  </si>
  <si>
    <t>Fragrant rice 25 kg</t>
  </si>
  <si>
    <t>OIL-1L</t>
  </si>
  <si>
    <t>Vegetable oil 1 L</t>
  </si>
  <si>
    <t>SOAP-200</t>
  </si>
  <si>
    <t>Household soap 200 g</t>
  </si>
  <si>
    <t>Date</t>
  </si>
  <si>
    <t>Product code</t>
  </si>
  <si>
    <t>Type</t>
  </si>
  <si>
    <t>Quantity</t>
  </si>
  <si>
    <t>Unit price if different (FCFA)</t>
  </si>
  <si>
    <t>Price used (FCFA)</t>
  </si>
  <si>
    <t>Amount (FCFA)</t>
  </si>
  <si>
    <t>Margin (FCFA)</t>
  </si>
  <si>
    <t>Supplier / customer / note</t>
  </si>
  <si>
    <t>Wholesaler</t>
  </si>
  <si>
    <t>Loyal customer discount</t>
  </si>
  <si>
    <t>Your stock today</t>
  </si>
  <si>
    <t>Results by month</t>
  </si>
  <si>
    <t>Number of products</t>
  </si>
  <si>
    <t>Month</t>
  </si>
  <si>
    <t>Sales</t>
  </si>
  <si>
    <t>Purchases</t>
  </si>
  <si>
    <t>Gross margin</t>
  </si>
  <si>
    <t>Stock value (purchase price)</t>
  </si>
  <si>
    <t>January</t>
  </si>
  <si>
    <t>Stock value (selling price)</t>
  </si>
  <si>
    <t>February</t>
  </si>
  <si>
    <t>Products to reorder</t>
  </si>
  <si>
    <t>March</t>
  </si>
  <si>
    <t>Products out of stock</t>
  </si>
  <si>
    <t>April</t>
  </si>
  <si>
    <t>May</t>
  </si>
  <si>
    <t>Chosen month</t>
  </si>
  <si>
    <t>June</t>
  </si>
  <si>
    <t>Any date in the month</t>
  </si>
  <si>
    <t>July</t>
  </si>
  <si>
    <t>Sales this month</t>
  </si>
  <si>
    <t>August</t>
  </si>
  <si>
    <t>Purchases this month</t>
  </si>
  <si>
    <t>September</t>
  </si>
  <si>
    <t>Gross margin this month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</si>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</sst>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mm/yyyy"/>
  </numFmts>
  <fonts count="17" x14ac:knownFonts="1">
    <font>
      <color theme="1"/>
      <family val="2"/>
      <scheme val="minor"/>
      <sz val="11"/>
      <name val="Calibri"/>
    </font>
    <font>
      <b/>
      <color rgb="FF0D1B3D"/>
      <sz val="16"/>
    </font>
    <font>
      <b/>
      <color rgb="FF00A651"/>
      <sz val="11"/>
    </font>
    <font>
      <color rgb="FF5A6478"/>
      <sz val="9"/>
    </font>
    <font>
      <color rgb="FF243049"/>
      <sz val="12"/>
    </font>
    <font>
      <color rgb="FF243049"/>
      <sz val="11"/>
    </font>
    <font>
      <color rgb="FF5A6478"/>
      <sz val="11"/>
    </font>
    <font>
      <b/>
      <color rgb="FF243049"/>
      <sz val="11"/>
    </font>
    <font>
      <b/>
      <color rgb="FFFFFFFF"/>
      <sz val="10"/>
    </font>
    <font>
      <color rgb="FF0D1B3D"/>
    </font>
    <font>
      <b/>
      <color rgb="FF0D1B3D"/>
      <sz val="12"/>
    </font>
    <font>
      <color rgb="FF5A6478"/>
      <sz val="10"/>
    </font>
    <font>
      <b/>
      <color rgb="FF0D1B3D"/>
      <sz val="13"/>
    </font>
    <font>
      <b/>
      <color rgb="FF00A651"/>
      <sz val="13"/>
    </font>
    <font>
      <b/>
      <sz val="12"/>
    </font>
    <font>
      <b/>
    </font>
    <font>
      <b/>
      <color rgb="FF0D1B3D"/>
    </font>
  </fonts>
  <fills count="6">
    <fill>
      <patternFill patternType="none"/>
    </fill>
    <fill>
      <patternFill patternType="gray125"/>
    </fill>
    <fill>
      <patternFill patternType="solid">
        <fgColor rgb="FF00A651"/>
      </patternFill>
    </fill>
    <fill>
      <patternFill patternType="solid">
        <fgColor rgb="FFE8F6EE"/>
      </patternFill>
    </fill>
    <fill>
      <patternFill patternType="solid">
        <fgColor rgb="FF0D1B3D"/>
      </patternFill>
    </fill>
    <fill>
      <patternFill patternType="solid">
        <fgColor rgb="FFF5F7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A651"/>
      </bottom>
      <diagonal/>
    </border>
    <border>
      <left/>
      <right/>
      <top/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 applyProtection="1">
      <protection locked="0"/>
    </xf>
    <xf numFmtId="1" fontId="0" fillId="0" borderId="3" xfId="0" applyNumberFormat="1" applyBorder="1" applyProtection="1">
      <protection locked="0"/>
    </xf>
    <xf numFmtId="3" fontId="0" fillId="0" borderId="3" xfId="0" applyNumberFormat="1" applyBorder="1" applyProtection="1">
      <protection locked="0"/>
    </xf>
    <xf numFmtId="3" fontId="9" fillId="5" borderId="3" xfId="0" applyNumberFormat="1" applyFont="1" applyFill="1" applyBorder="1"/>
    <xf numFmtId="0" fontId="9" fillId="5" borderId="3" xfId="0" applyFont="1" applyFill="1" applyBorder="1"/>
    <xf numFmtId="164" fontId="0" fillId="0" borderId="3" xfId="0" applyNumberFormat="1" applyBorder="1" applyProtection="1">
      <protection locked="0"/>
    </xf>
    <xf numFmtId="0" fontId="10" fillId="0" borderId="0" xfId="0" applyFont="1"/>
    <xf numFmtId="0" fontId="11" fillId="0" borderId="2" xfId="0" applyFont="1" applyBorder="1" applyAlignment="1">
      <alignment vertical="center" wrapText="1"/>
    </xf>
    <xf numFmtId="1" fontId="12" fillId="5" borderId="2" xfId="0" applyNumberFormat="1" applyFont="1" applyFill="1" applyBorder="1" applyAlignment="1">
      <alignment horizontal="right" vertical="center"/>
    </xf>
    <xf numFmtId="3" fontId="13" fillId="3" borderId="2" xfId="0" applyNumberFormat="1" applyFont="1" applyFill="1" applyBorder="1" applyAlignment="1">
      <alignment horizontal="right" vertical="center"/>
    </xf>
    <xf numFmtId="3" fontId="12" fillId="5" borderId="2" xfId="0" applyNumberFormat="1" applyFont="1" applyFill="1" applyBorder="1" applyAlignment="1">
      <alignment horizontal="right" vertical="center"/>
    </xf>
    <xf numFmtId="0" fontId="11" fillId="0" borderId="0" xfId="0" applyFont="1"/>
    <xf numFmtId="165" fontId="14" fillId="0" borderId="3" xfId="0" applyNumberFormat="1" applyFont="1" applyBorder="1" applyProtection="1">
      <protection locked="0"/>
    </xf>
    <xf numFmtId="0" fontId="15" fillId="0" borderId="0" xfId="0" applyFont="1"/>
    <xf numFmtId="3" fontId="16" fillId="5" borderId="3" xfId="0" applyNumberFormat="1" applyFont="1" applyFill="1" applyBorder="1"/>
  </cellXfs>
  <cellStyles count="1">
    <cellStyle name="Normal" xfId="0" builtinId="0"/>
  </cellStyles>
  <dxfs count="10"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00843F"/>
      </font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00843F"/>
      </font>
    </dxf>
    <dxf>
      <font>
        <b/>
        <color rgb="FF0D1B3D"/>
      </font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C6282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33000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18000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19500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00" customWidth="1"/>
  </cols>
  <sheetData>
    <row r="1" ht="24" customHeight="1" spans="2:2" x14ac:dyDescent="0.25">
      <c r="B1" s="1" t="s">
        <v>0</v>
      </c>
    </row>
    <row r="2" ht="20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ht="5" customHeight="1" spans="1:2" x14ac:dyDescent="0.25">
      <c r="A4" s="4"/>
      <c r="B4" s="4"/>
    </row>
    <row r="6" ht="32" customHeight="1" spans="2:2" x14ac:dyDescent="0.25">
      <c r="B6" s="5" t="s">
        <v>3</v>
      </c>
    </row>
    <row r="8" ht="32" customHeight="1" spans="2:2" x14ac:dyDescent="0.25">
      <c r="B8" s="6" t="s">
        <v>4</v>
      </c>
    </row>
    <row r="9" ht="32" customHeight="1" spans="2:2" x14ac:dyDescent="0.25">
      <c r="B9" s="6" t="s">
        <v>5</v>
      </c>
    </row>
    <row r="10" ht="32" customHeight="1" spans="2:2" x14ac:dyDescent="0.25">
      <c r="B10" s="6" t="s">
        <v>6</v>
      </c>
    </row>
    <row r="11" ht="32" customHeight="1" spans="2:2" x14ac:dyDescent="0.25">
      <c r="B11" s="6" t="s">
        <v>7</v>
      </c>
    </row>
    <row r="13" ht="32" customHeight="1" spans="2:2" x14ac:dyDescent="0.25">
      <c r="B13" s="7" t="s">
        <v>8</v>
      </c>
    </row>
    <row r="14" ht="32" customHeight="1" spans="2:2" x14ac:dyDescent="0.25">
      <c r="B14" s="7" t="s">
        <v>9</v>
      </c>
    </row>
    <row r="15" ht="32" customHeight="1" spans="2:2" x14ac:dyDescent="0.25">
      <c r="B15" s="7" t="s">
        <v>10</v>
      </c>
    </row>
    <row r="16" ht="32" customHeight="1" spans="2:2" x14ac:dyDescent="0.25">
      <c r="B16" s="7" t="s">
        <v>11</v>
      </c>
    </row>
    <row r="18" ht="34" customHeight="1" spans="2:2" x14ac:dyDescent="0.25">
      <c r="B18" s="8" t="s">
        <v>12</v>
      </c>
    </row>
    <row r="19" ht="32" customHeight="1" spans="2:2" x14ac:dyDescent="0.25">
      <c r="B19" s="9" t="s">
        <v>13</v>
      </c>
    </row>
  </sheetData>
  <sheetProtection sheet="1" formatColumns="0" formatRows="0" autoFilter="0" algorithmName="SHA-512" hashValue="1Yl/5CLiwjsIYBvi5J28n6wFcVSaqzgutnpBGKWyOum1NXe5o3Lv/+8u2D3dmYFMbQtOtk4Rv8/p7YnoAiEwag==" saltValue="859n0/5uJABa3uyhbvK3CQ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A6478"/>
    <pageSetUpPr fitToPage="1"/>
  </sheetPr>
  <dimension ref="A1:H3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38" customWidth="1"/>
    <col min="3" max="3" width="22" customWidth="1"/>
    <col min="4" max="4" width="3" customWidth="1"/>
    <col min="5" max="5" width="30" customWidth="1"/>
    <col min="6" max="6" width="3" customWidth="1"/>
    <col min="7" max="7" width="30" customWidth="1"/>
    <col min="8" max="8" width="3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 t="s">
        <v>14</v>
      </c>
    </row>
    <row r="3" ht="16" customHeight="1" spans="3:3" x14ac:dyDescent="0.25">
      <c r="C3" s="3" t="s">
        <v>2</v>
      </c>
    </row>
    <row r="4" ht="5" customHeight="1" spans="1:8" x14ac:dyDescent="0.25">
      <c r="A4" s="4"/>
      <c r="B4" s="4"/>
      <c r="C4" s="4"/>
      <c r="D4" s="4"/>
      <c r="E4" s="4"/>
      <c r="F4" s="4"/>
      <c r="G4" s="4"/>
      <c r="H4" s="4"/>
    </row>
    <row r="5" ht="32" customHeight="1" spans="2:7" x14ac:dyDescent="0.25">
      <c r="B5" s="10" t="s">
        <v>15</v>
      </c>
      <c r="C5" s="10" t="s">
        <v>16</v>
      </c>
      <c r="E5" s="10" t="s">
        <v>17</v>
      </c>
      <c r="G5" s="10" t="s">
        <v>18</v>
      </c>
    </row>
    <row r="6" ht="20" customHeight="1" spans="2:7" x14ac:dyDescent="0.25">
      <c r="B6" s="11" t="s">
        <v>19</v>
      </c>
      <c r="C6" s="12" t="s">
        <v>20</v>
      </c>
      <c r="E6" s="12" t="s">
        <v>21</v>
      </c>
      <c r="G6" s="12" t="s">
        <v>22</v>
      </c>
    </row>
    <row r="7" ht="20" customHeight="1" spans="2:7" x14ac:dyDescent="0.25">
      <c r="B7" s="11" t="s">
        <v>23</v>
      </c>
      <c r="C7" s="13">
        <f>YEAR(TODAY())</f>
      </c>
      <c r="E7" s="12" t="s">
        <v>24</v>
      </c>
      <c r="G7" s="12" t="s">
        <v>25</v>
      </c>
    </row>
    <row r="8" spans="5:7" x14ac:dyDescent="0.25">
      <c r="E8" s="12" t="s">
        <v>26</v>
      </c>
      <c r="G8" s="12" t="s">
        <v>27</v>
      </c>
    </row>
    <row r="9" spans="5:7" x14ac:dyDescent="0.25">
      <c r="E9" s="12" t="s">
        <v>28</v>
      </c>
      <c r="G9" s="12" t="s">
        <v>29</v>
      </c>
    </row>
    <row r="10" spans="5:7" x14ac:dyDescent="0.25">
      <c r="E10" s="12" t="s">
        <v>30</v>
      </c>
      <c r="G10" s="12" t="s">
        <v>31</v>
      </c>
    </row>
    <row r="11" spans="5:7" x14ac:dyDescent="0.25">
      <c r="E11" s="12" t="s">
        <v>32</v>
      </c>
      <c r="G11" s="12" t="s">
        <v>33</v>
      </c>
    </row>
    <row r="12" spans="5:7" x14ac:dyDescent="0.25">
      <c r="E12" s="12" t="s">
        <v>34</v>
      </c>
      <c r="G12" s="12" t="s">
        <v>35</v>
      </c>
    </row>
    <row r="13" spans="5:7" x14ac:dyDescent="0.25">
      <c r="E13" s="12" t="s">
        <v>36</v>
      </c>
      <c r="G13" s="12" t="s">
        <v>37</v>
      </c>
    </row>
    <row r="14" spans="5:7" x14ac:dyDescent="0.25">
      <c r="E14" s="12" t="s">
        <v>38</v>
      </c>
      <c r="G14" s="12" t="s">
        <v>39</v>
      </c>
    </row>
    <row r="15" spans="5:7" x14ac:dyDescent="0.25">
      <c r="E15" s="12"/>
      <c r="G15" s="12"/>
    </row>
    <row r="16" spans="5:7" x14ac:dyDescent="0.25">
      <c r="E16" s="12"/>
      <c r="G16" s="12"/>
    </row>
    <row r="17" spans="5:7" x14ac:dyDescent="0.25">
      <c r="E17" s="12"/>
      <c r="G17" s="12"/>
    </row>
    <row r="18" spans="5:7" x14ac:dyDescent="0.25">
      <c r="E18" s="12"/>
      <c r="G18" s="12"/>
    </row>
    <row r="19" spans="5:7" x14ac:dyDescent="0.25">
      <c r="E19" s="12"/>
      <c r="G19" s="12"/>
    </row>
    <row r="20" spans="5:7" x14ac:dyDescent="0.25">
      <c r="E20" s="12"/>
      <c r="G20" s="12"/>
    </row>
    <row r="21" spans="5:7" x14ac:dyDescent="0.25">
      <c r="E21" s="12"/>
      <c r="G21" s="12"/>
    </row>
    <row r="22" spans="5:7" x14ac:dyDescent="0.25">
      <c r="E22" s="12"/>
      <c r="G22" s="12"/>
    </row>
    <row r="23" spans="5:7" x14ac:dyDescent="0.25">
      <c r="E23" s="12"/>
      <c r="G23" s="12"/>
    </row>
    <row r="24" spans="5:7" x14ac:dyDescent="0.25">
      <c r="E24" s="12"/>
      <c r="G24" s="12"/>
    </row>
    <row r="25" spans="5:7" x14ac:dyDescent="0.25">
      <c r="E25" s="12"/>
      <c r="G25" s="12"/>
    </row>
    <row r="26" spans="5:5" x14ac:dyDescent="0.25">
      <c r="E26" s="12"/>
    </row>
    <row r="27" spans="5:5" x14ac:dyDescent="0.25">
      <c r="E27" s="12"/>
    </row>
    <row r="28" spans="5:5" x14ac:dyDescent="0.25">
      <c r="E28" s="12"/>
    </row>
    <row r="29" spans="5:5" x14ac:dyDescent="0.25">
      <c r="E29" s="12"/>
    </row>
    <row r="30" spans="5:5" x14ac:dyDescent="0.25">
      <c r="E30" s="12"/>
    </row>
    <row r="31" spans="5:5" x14ac:dyDescent="0.25">
      <c r="E31" s="12"/>
    </row>
    <row r="32" spans="5:5" x14ac:dyDescent="0.25">
      <c r="E32" s="12"/>
    </row>
    <row r="33" spans="5:5" x14ac:dyDescent="0.25">
      <c r="E33" s="12"/>
    </row>
    <row r="34" spans="5:5" x14ac:dyDescent="0.25">
      <c r="E34" s="12"/>
    </row>
    <row r="35" spans="5:5" x14ac:dyDescent="0.25">
      <c r="E35" s="12"/>
    </row>
  </sheetData>
  <sheetProtection sheet="1" formatColumns="0" formatRows="0" autoFilter="0" algorithmName="SHA-512" hashValue="plvP8yLQ6lffERcFUa3qJxKcg4uo/8BMPcQMekT8V8p0FDfG/uWADqsPEHx5Qf/30VOll7B0rOJVTppC7B88ZQ==" saltValue="87Hwp87ZoijLSGhr1U/VZA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N50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8" customWidth="1"/>
    <col min="4" max="4" width="11" customWidth="1"/>
    <col min="5" max="6" width="13" customWidth="1"/>
    <col min="7" max="7" width="11" customWidth="1"/>
    <col min="8" max="10" width="10" customWidth="1"/>
    <col min="11" max="11" width="11" customWidth="1"/>
    <col min="12" max="12" width="15" customWidth="1"/>
    <col min="13" max="13" width="13" customWidth="1"/>
    <col min="14" max="14" width="14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'Settings'!$C$6</f>
      </c>
    </row>
    <row r="3" ht="16" customHeight="1" spans="3:3" x14ac:dyDescent="0.25">
      <c r="C3" s="3" t="s">
        <v>2</v>
      </c>
    </row>
    <row r="4" ht="5" customHeight="1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32" customHeight="1" spans="1:14" x14ac:dyDescent="0.25">
      <c r="A5" s="10" t="s">
        <v>40</v>
      </c>
      <c r="B5" s="10" t="s">
        <v>41</v>
      </c>
      <c r="C5" s="10" t="s">
        <v>42</v>
      </c>
      <c r="D5" s="10" t="s">
        <v>43</v>
      </c>
      <c r="E5" s="10" t="s">
        <v>44</v>
      </c>
      <c r="F5" s="10" t="s">
        <v>45</v>
      </c>
      <c r="G5" s="10" t="s">
        <v>46</v>
      </c>
      <c r="H5" s="10" t="s">
        <v>47</v>
      </c>
      <c r="I5" s="10" t="s">
        <v>48</v>
      </c>
      <c r="J5" s="10" t="s">
        <v>49</v>
      </c>
      <c r="K5" s="10" t="s">
        <v>50</v>
      </c>
      <c r="L5" s="10" t="s">
        <v>51</v>
      </c>
      <c r="M5" s="10" t="s">
        <v>52</v>
      </c>
      <c r="N5" s="10" t="s">
        <v>53</v>
      </c>
    </row>
    <row r="6" spans="1:14" x14ac:dyDescent="0.25">
      <c r="A6" s="12" t="s">
        <v>54</v>
      </c>
      <c r="B6" s="12" t="s">
        <v>55</v>
      </c>
      <c r="C6" s="12" t="s">
        <v>21</v>
      </c>
      <c r="D6" s="12" t="s">
        <v>29</v>
      </c>
      <c r="E6" s="14">
        <v>16500</v>
      </c>
      <c r="F6" s="14">
        <v>18500</v>
      </c>
      <c r="G6" s="14">
        <v>10</v>
      </c>
      <c r="H6" s="14">
        <v>3</v>
      </c>
      <c r="I6" s="15">
        <f>IF($A6="","",SUMIFS('Movements'!$E$6:$E$3005,'Movements'!$B$6:$B$3005,$A6,'Movements'!$D$6:$D$3005,"In"))</f>
      </c>
      <c r="J6" s="15">
        <f>IF($A6="","",SUMIFS('Movements'!$E$6:$E$3005,'Movements'!$B$6:$B$3005,$A6,'Movements'!$D$6:$D$3005,"Out"))</f>
      </c>
      <c r="K6" s="15">
        <f>IF($A6="","",N(G6)+I6-J6)</f>
      </c>
      <c r="L6" s="15">
        <f>IF($A6="","",K6*N(E6))</f>
      </c>
      <c r="M6" s="15">
        <f>IF(OR($A6="",E6="",F6=""),"",F6-E6)</f>
      </c>
      <c r="N6" s="16">
        <f>IF($A6="","",IF(K6&lt;=0,"Out of stock",IF(AND(H6&lt;&gt;"",K6&lt;=H6),"Reorder","OK")))</f>
      </c>
    </row>
    <row r="7" spans="1:14" x14ac:dyDescent="0.25">
      <c r="A7" s="12" t="s">
        <v>56</v>
      </c>
      <c r="B7" s="12" t="s">
        <v>57</v>
      </c>
      <c r="C7" s="12" t="s">
        <v>21</v>
      </c>
      <c r="D7" s="12" t="s">
        <v>35</v>
      </c>
      <c r="E7" s="14">
        <v>1150</v>
      </c>
      <c r="F7" s="14">
        <v>1400</v>
      </c>
      <c r="G7" s="14">
        <v>48</v>
      </c>
      <c r="H7" s="14">
        <v>20</v>
      </c>
      <c r="I7" s="15">
        <f>IF($A7="","",SUMIFS('Movements'!$E$6:$E$3005,'Movements'!$B$6:$B$3005,$A7,'Movements'!$D$6:$D$3005,"In"))</f>
      </c>
      <c r="J7" s="15">
        <f>IF($A7="","",SUMIFS('Movements'!$E$6:$E$3005,'Movements'!$B$6:$B$3005,$A7,'Movements'!$D$6:$D$3005,"Out"))</f>
      </c>
      <c r="K7" s="15">
        <f>IF($A7="","",N(G7)+I7-J7)</f>
      </c>
      <c r="L7" s="15">
        <f>IF($A7="","",K7*N(E7))</f>
      </c>
      <c r="M7" s="15">
        <f>IF(OR($A7="",E7="",F7=""),"",F7-E7)</f>
      </c>
      <c r="N7" s="16">
        <f>IF($A7="","",IF(K7&lt;=0,"Out of stock",IF(AND(H7&lt;&gt;"",K7&lt;=H7),"Reorder","OK")))</f>
      </c>
    </row>
    <row r="8" spans="1:14" x14ac:dyDescent="0.25">
      <c r="A8" s="12" t="s">
        <v>58</v>
      </c>
      <c r="B8" s="12" t="s">
        <v>59</v>
      </c>
      <c r="C8" s="12" t="s">
        <v>26</v>
      </c>
      <c r="D8" s="12" t="s">
        <v>22</v>
      </c>
      <c r="E8" s="14">
        <v>250</v>
      </c>
      <c r="F8" s="14">
        <v>350</v>
      </c>
      <c r="G8" s="14">
        <v>100</v>
      </c>
      <c r="H8" s="14">
        <v>20</v>
      </c>
      <c r="I8" s="15">
        <f>IF($A8="","",SUMIFS('Movements'!$E$6:$E$3005,'Movements'!$B$6:$B$3005,$A8,'Movements'!$D$6:$D$3005,"In"))</f>
      </c>
      <c r="J8" s="15">
        <f>IF($A8="","",SUMIFS('Movements'!$E$6:$E$3005,'Movements'!$B$6:$B$3005,$A8,'Movements'!$D$6:$D$3005,"Out"))</f>
      </c>
      <c r="K8" s="15">
        <f>IF($A8="","",N(G8)+I8-J8)</f>
      </c>
      <c r="L8" s="15">
        <f>IF($A8="","",K8*N(E8))</f>
      </c>
      <c r="M8" s="15">
        <f>IF(OR($A8="",E8="",F8=""),"",F8-E8)</f>
      </c>
      <c r="N8" s="16">
        <f>IF($A8="","",IF(K8&lt;=0,"Out of stock",IF(AND(H8&lt;&gt;"",K8&lt;=H8),"Reorder","OK")))</f>
      </c>
    </row>
    <row r="9" spans="1:14" x14ac:dyDescent="0.25">
      <c r="A9" s="12"/>
      <c r="B9" s="12"/>
      <c r="C9" s="12"/>
      <c r="D9" s="12"/>
      <c r="E9" s="14"/>
      <c r="F9" s="14"/>
      <c r="G9" s="14"/>
      <c r="H9" s="14"/>
      <c r="I9" s="15">
        <f>IF($A9="","",SUMIFS('Movements'!$E$6:$E$3005,'Movements'!$B$6:$B$3005,$A9,'Movements'!$D$6:$D$3005,"In"))</f>
      </c>
      <c r="J9" s="15">
        <f>IF($A9="","",SUMIFS('Movements'!$E$6:$E$3005,'Movements'!$B$6:$B$3005,$A9,'Movements'!$D$6:$D$3005,"Out"))</f>
      </c>
      <c r="K9" s="15">
        <f>IF($A9="","",N(G9)+I9-J9)</f>
      </c>
      <c r="L9" s="15">
        <f>IF($A9="","",K9*N(E9))</f>
      </c>
      <c r="M9" s="15">
        <f>IF(OR($A9="",E9="",F9=""),"",F9-E9)</f>
      </c>
      <c r="N9" s="16">
        <f>IF($A9="","",IF(K9&lt;=0,"Out of stock",IF(AND(H9&lt;&gt;"",K9&lt;=H9),"Reorder","OK")))</f>
      </c>
    </row>
    <row r="10" spans="1:14" x14ac:dyDescent="0.25">
      <c r="A10" s="12"/>
      <c r="B10" s="12"/>
      <c r="C10" s="12"/>
      <c r="D10" s="12"/>
      <c r="E10" s="14"/>
      <c r="F10" s="14"/>
      <c r="G10" s="14"/>
      <c r="H10" s="14"/>
      <c r="I10" s="15">
        <f>IF($A10="","",SUMIFS('Movements'!$E$6:$E$3005,'Movements'!$B$6:$B$3005,$A10,'Movements'!$D$6:$D$3005,"In"))</f>
      </c>
      <c r="J10" s="15">
        <f>IF($A10="","",SUMIFS('Movements'!$E$6:$E$3005,'Movements'!$B$6:$B$3005,$A10,'Movements'!$D$6:$D$3005,"Out"))</f>
      </c>
      <c r="K10" s="15">
        <f>IF($A10="","",N(G10)+I10-J10)</f>
      </c>
      <c r="L10" s="15">
        <f>IF($A10="","",K10*N(E10))</f>
      </c>
      <c r="M10" s="15">
        <f>IF(OR($A10="",E10="",F10=""),"",F10-E10)</f>
      </c>
      <c r="N10" s="16">
        <f>IF($A10="","",IF(K10&lt;=0,"Out of stock",IF(AND(H10&lt;&gt;"",K10&lt;=H10),"Reorder","OK")))</f>
      </c>
    </row>
    <row r="11" spans="1:14" x14ac:dyDescent="0.25">
      <c r="A11" s="12"/>
      <c r="B11" s="12"/>
      <c r="C11" s="12"/>
      <c r="D11" s="12"/>
      <c r="E11" s="14"/>
      <c r="F11" s="14"/>
      <c r="G11" s="14"/>
      <c r="H11" s="14"/>
      <c r="I11" s="15">
        <f>IF($A11="","",SUMIFS('Movements'!$E$6:$E$3005,'Movements'!$B$6:$B$3005,$A11,'Movements'!$D$6:$D$3005,"In"))</f>
      </c>
      <c r="J11" s="15">
        <f>IF($A11="","",SUMIFS('Movements'!$E$6:$E$3005,'Movements'!$B$6:$B$3005,$A11,'Movements'!$D$6:$D$3005,"Out"))</f>
      </c>
      <c r="K11" s="15">
        <f>IF($A11="","",N(G11)+I11-J11)</f>
      </c>
      <c r="L11" s="15">
        <f>IF($A11="","",K11*N(E11))</f>
      </c>
      <c r="M11" s="15">
        <f>IF(OR($A11="",E11="",F11=""),"",F11-E11)</f>
      </c>
      <c r="N11" s="16">
        <f>IF($A11="","",IF(K11&lt;=0,"Out of stock",IF(AND(H11&lt;&gt;"",K11&lt;=H11),"Reorder","OK")))</f>
      </c>
    </row>
    <row r="12" spans="1:14" x14ac:dyDescent="0.25">
      <c r="A12" s="12"/>
      <c r="B12" s="12"/>
      <c r="C12" s="12"/>
      <c r="D12" s="12"/>
      <c r="E12" s="14"/>
      <c r="F12" s="14"/>
      <c r="G12" s="14"/>
      <c r="H12" s="14"/>
      <c r="I12" s="15">
        <f>IF($A12="","",SUMIFS('Movements'!$E$6:$E$3005,'Movements'!$B$6:$B$3005,$A12,'Movements'!$D$6:$D$3005,"In"))</f>
      </c>
      <c r="J12" s="15">
        <f>IF($A12="","",SUMIFS('Movements'!$E$6:$E$3005,'Movements'!$B$6:$B$3005,$A12,'Movements'!$D$6:$D$3005,"Out"))</f>
      </c>
      <c r="K12" s="15">
        <f>IF($A12="","",N(G12)+I12-J12)</f>
      </c>
      <c r="L12" s="15">
        <f>IF($A12="","",K12*N(E12))</f>
      </c>
      <c r="M12" s="15">
        <f>IF(OR($A12="",E12="",F12=""),"",F12-E12)</f>
      </c>
      <c r="N12" s="16">
        <f>IF($A12="","",IF(K12&lt;=0,"Out of stock",IF(AND(H12&lt;&gt;"",K12&lt;=H12),"Reorder","OK")))</f>
      </c>
    </row>
    <row r="13" spans="1:14" x14ac:dyDescent="0.25">
      <c r="A13" s="12"/>
      <c r="B13" s="12"/>
      <c r="C13" s="12"/>
      <c r="D13" s="12"/>
      <c r="E13" s="14"/>
      <c r="F13" s="14"/>
      <c r="G13" s="14"/>
      <c r="H13" s="14"/>
      <c r="I13" s="15">
        <f>IF($A13="","",SUMIFS('Movements'!$E$6:$E$3005,'Movements'!$B$6:$B$3005,$A13,'Movements'!$D$6:$D$3005,"In"))</f>
      </c>
      <c r="J13" s="15">
        <f>IF($A13="","",SUMIFS('Movements'!$E$6:$E$3005,'Movements'!$B$6:$B$3005,$A13,'Movements'!$D$6:$D$3005,"Out"))</f>
      </c>
      <c r="K13" s="15">
        <f>IF($A13="","",N(G13)+I13-J13)</f>
      </c>
      <c r="L13" s="15">
        <f>IF($A13="","",K13*N(E13))</f>
      </c>
      <c r="M13" s="15">
        <f>IF(OR($A13="",E13="",F13=""),"",F13-E13)</f>
      </c>
      <c r="N13" s="16">
        <f>IF($A13="","",IF(K13&lt;=0,"Out of stock",IF(AND(H13&lt;&gt;"",K13&lt;=H13),"Reorder","OK")))</f>
      </c>
    </row>
    <row r="14" spans="1:14" x14ac:dyDescent="0.25">
      <c r="A14" s="12"/>
      <c r="B14" s="12"/>
      <c r="C14" s="12"/>
      <c r="D14" s="12"/>
      <c r="E14" s="14"/>
      <c r="F14" s="14"/>
      <c r="G14" s="14"/>
      <c r="H14" s="14"/>
      <c r="I14" s="15">
        <f>IF($A14="","",SUMIFS('Movements'!$E$6:$E$3005,'Movements'!$B$6:$B$3005,$A14,'Movements'!$D$6:$D$3005,"In"))</f>
      </c>
      <c r="J14" s="15">
        <f>IF($A14="","",SUMIFS('Movements'!$E$6:$E$3005,'Movements'!$B$6:$B$3005,$A14,'Movements'!$D$6:$D$3005,"Out"))</f>
      </c>
      <c r="K14" s="15">
        <f>IF($A14="","",N(G14)+I14-J14)</f>
      </c>
      <c r="L14" s="15">
        <f>IF($A14="","",K14*N(E14))</f>
      </c>
      <c r="M14" s="15">
        <f>IF(OR($A14="",E14="",F14=""),"",F14-E14)</f>
      </c>
      <c r="N14" s="16">
        <f>IF($A14="","",IF(K14&lt;=0,"Out of stock",IF(AND(H14&lt;&gt;"",K14&lt;=H14),"Reorder","OK")))</f>
      </c>
    </row>
    <row r="15" spans="1:14" x14ac:dyDescent="0.25">
      <c r="A15" s="12"/>
      <c r="B15" s="12"/>
      <c r="C15" s="12"/>
      <c r="D15" s="12"/>
      <c r="E15" s="14"/>
      <c r="F15" s="14"/>
      <c r="G15" s="14"/>
      <c r="H15" s="14"/>
      <c r="I15" s="15">
        <f>IF($A15="","",SUMIFS('Movements'!$E$6:$E$3005,'Movements'!$B$6:$B$3005,$A15,'Movements'!$D$6:$D$3005,"In"))</f>
      </c>
      <c r="J15" s="15">
        <f>IF($A15="","",SUMIFS('Movements'!$E$6:$E$3005,'Movements'!$B$6:$B$3005,$A15,'Movements'!$D$6:$D$3005,"Out"))</f>
      </c>
      <c r="K15" s="15">
        <f>IF($A15="","",N(G15)+I15-J15)</f>
      </c>
      <c r="L15" s="15">
        <f>IF($A15="","",K15*N(E15))</f>
      </c>
      <c r="M15" s="15">
        <f>IF(OR($A15="",E15="",F15=""),"",F15-E15)</f>
      </c>
      <c r="N15" s="16">
        <f>IF($A15="","",IF(K15&lt;=0,"Out of stock",IF(AND(H15&lt;&gt;"",K15&lt;=H15),"Reorder","OK")))</f>
      </c>
    </row>
    <row r="16" spans="1:14" x14ac:dyDescent="0.25">
      <c r="A16" s="12"/>
      <c r="B16" s="12"/>
      <c r="C16" s="12"/>
      <c r="D16" s="12"/>
      <c r="E16" s="14"/>
      <c r="F16" s="14"/>
      <c r="G16" s="14"/>
      <c r="H16" s="14"/>
      <c r="I16" s="15">
        <f>IF($A16="","",SUMIFS('Movements'!$E$6:$E$3005,'Movements'!$B$6:$B$3005,$A16,'Movements'!$D$6:$D$3005,"In"))</f>
      </c>
      <c r="J16" s="15">
        <f>IF($A16="","",SUMIFS('Movements'!$E$6:$E$3005,'Movements'!$B$6:$B$3005,$A16,'Movements'!$D$6:$D$3005,"Out"))</f>
      </c>
      <c r="K16" s="15">
        <f>IF($A16="","",N(G16)+I16-J16)</f>
      </c>
      <c r="L16" s="15">
        <f>IF($A16="","",K16*N(E16))</f>
      </c>
      <c r="M16" s="15">
        <f>IF(OR($A16="",E16="",F16=""),"",F16-E16)</f>
      </c>
      <c r="N16" s="16">
        <f>IF($A16="","",IF(K16&lt;=0,"Out of stock",IF(AND(H16&lt;&gt;"",K16&lt;=H16),"Reorder","OK")))</f>
      </c>
    </row>
    <row r="17" spans="1:14" x14ac:dyDescent="0.25">
      <c r="A17" s="12"/>
      <c r="B17" s="12"/>
      <c r="C17" s="12"/>
      <c r="D17" s="12"/>
      <c r="E17" s="14"/>
      <c r="F17" s="14"/>
      <c r="G17" s="14"/>
      <c r="H17" s="14"/>
      <c r="I17" s="15">
        <f>IF($A17="","",SUMIFS('Movements'!$E$6:$E$3005,'Movements'!$B$6:$B$3005,$A17,'Movements'!$D$6:$D$3005,"In"))</f>
      </c>
      <c r="J17" s="15">
        <f>IF($A17="","",SUMIFS('Movements'!$E$6:$E$3005,'Movements'!$B$6:$B$3005,$A17,'Movements'!$D$6:$D$3005,"Out"))</f>
      </c>
      <c r="K17" s="15">
        <f>IF($A17="","",N(G17)+I17-J17)</f>
      </c>
      <c r="L17" s="15">
        <f>IF($A17="","",K17*N(E17))</f>
      </c>
      <c r="M17" s="15">
        <f>IF(OR($A17="",E17="",F17=""),"",F17-E17)</f>
      </c>
      <c r="N17" s="16">
        <f>IF($A17="","",IF(K17&lt;=0,"Out of stock",IF(AND(H17&lt;&gt;"",K17&lt;=H17),"Reorder","OK")))</f>
      </c>
    </row>
    <row r="18" spans="1:14" x14ac:dyDescent="0.25">
      <c r="A18" s="12"/>
      <c r="B18" s="12"/>
      <c r="C18" s="12"/>
      <c r="D18" s="12"/>
      <c r="E18" s="14"/>
      <c r="F18" s="14"/>
      <c r="G18" s="14"/>
      <c r="H18" s="14"/>
      <c r="I18" s="15">
        <f>IF($A18="","",SUMIFS('Movements'!$E$6:$E$3005,'Movements'!$B$6:$B$3005,$A18,'Movements'!$D$6:$D$3005,"In"))</f>
      </c>
      <c r="J18" s="15">
        <f>IF($A18="","",SUMIFS('Movements'!$E$6:$E$3005,'Movements'!$B$6:$B$3005,$A18,'Movements'!$D$6:$D$3005,"Out"))</f>
      </c>
      <c r="K18" s="15">
        <f>IF($A18="","",N(G18)+I18-J18)</f>
      </c>
      <c r="L18" s="15">
        <f>IF($A18="","",K18*N(E18))</f>
      </c>
      <c r="M18" s="15">
        <f>IF(OR($A18="",E18="",F18=""),"",F18-E18)</f>
      </c>
      <c r="N18" s="16">
        <f>IF($A18="","",IF(K18&lt;=0,"Out of stock",IF(AND(H18&lt;&gt;"",K18&lt;=H18),"Reorder","OK")))</f>
      </c>
    </row>
    <row r="19" spans="1:14" x14ac:dyDescent="0.25">
      <c r="A19" s="12"/>
      <c r="B19" s="12"/>
      <c r="C19" s="12"/>
      <c r="D19" s="12"/>
      <c r="E19" s="14"/>
      <c r="F19" s="14"/>
      <c r="G19" s="14"/>
      <c r="H19" s="14"/>
      <c r="I19" s="15">
        <f>IF($A19="","",SUMIFS('Movements'!$E$6:$E$3005,'Movements'!$B$6:$B$3005,$A19,'Movements'!$D$6:$D$3005,"In"))</f>
      </c>
      <c r="J19" s="15">
        <f>IF($A19="","",SUMIFS('Movements'!$E$6:$E$3005,'Movements'!$B$6:$B$3005,$A19,'Movements'!$D$6:$D$3005,"Out"))</f>
      </c>
      <c r="K19" s="15">
        <f>IF($A19="","",N(G19)+I19-J19)</f>
      </c>
      <c r="L19" s="15">
        <f>IF($A19="","",K19*N(E19))</f>
      </c>
      <c r="M19" s="15">
        <f>IF(OR($A19="",E19="",F19=""),"",F19-E19)</f>
      </c>
      <c r="N19" s="16">
        <f>IF($A19="","",IF(K19&lt;=0,"Out of stock",IF(AND(H19&lt;&gt;"",K19&lt;=H19),"Reorder","OK")))</f>
      </c>
    </row>
    <row r="20" spans="1:14" x14ac:dyDescent="0.25">
      <c r="A20" s="12"/>
      <c r="B20" s="12"/>
      <c r="C20" s="12"/>
      <c r="D20" s="12"/>
      <c r="E20" s="14"/>
      <c r="F20" s="14"/>
      <c r="G20" s="14"/>
      <c r="H20" s="14"/>
      <c r="I20" s="15">
        <f>IF($A20="","",SUMIFS('Movements'!$E$6:$E$3005,'Movements'!$B$6:$B$3005,$A20,'Movements'!$D$6:$D$3005,"In"))</f>
      </c>
      <c r="J20" s="15">
        <f>IF($A20="","",SUMIFS('Movements'!$E$6:$E$3005,'Movements'!$B$6:$B$3005,$A20,'Movements'!$D$6:$D$3005,"Out"))</f>
      </c>
      <c r="K20" s="15">
        <f>IF($A20="","",N(G20)+I20-J20)</f>
      </c>
      <c r="L20" s="15">
        <f>IF($A20="","",K20*N(E20))</f>
      </c>
      <c r="M20" s="15">
        <f>IF(OR($A20="",E20="",F20=""),"",F20-E20)</f>
      </c>
      <c r="N20" s="16">
        <f>IF($A20="","",IF(K20&lt;=0,"Out of stock",IF(AND(H20&lt;&gt;"",K20&lt;=H20),"Reorder","OK")))</f>
      </c>
    </row>
    <row r="21" spans="1:14" x14ac:dyDescent="0.25">
      <c r="A21" s="12"/>
      <c r="B21" s="12"/>
      <c r="C21" s="12"/>
      <c r="D21" s="12"/>
      <c r="E21" s="14"/>
      <c r="F21" s="14"/>
      <c r="G21" s="14"/>
      <c r="H21" s="14"/>
      <c r="I21" s="15">
        <f>IF($A21="","",SUMIFS('Movements'!$E$6:$E$3005,'Movements'!$B$6:$B$3005,$A21,'Movements'!$D$6:$D$3005,"In"))</f>
      </c>
      <c r="J21" s="15">
        <f>IF($A21="","",SUMIFS('Movements'!$E$6:$E$3005,'Movements'!$B$6:$B$3005,$A21,'Movements'!$D$6:$D$3005,"Out"))</f>
      </c>
      <c r="K21" s="15">
        <f>IF($A21="","",N(G21)+I21-J21)</f>
      </c>
      <c r="L21" s="15">
        <f>IF($A21="","",K21*N(E21))</f>
      </c>
      <c r="M21" s="15">
        <f>IF(OR($A21="",E21="",F21=""),"",F21-E21)</f>
      </c>
      <c r="N21" s="16">
        <f>IF($A21="","",IF(K21&lt;=0,"Out of stock",IF(AND(H21&lt;&gt;"",K21&lt;=H21),"Reorder","OK")))</f>
      </c>
    </row>
    <row r="22" spans="1:14" x14ac:dyDescent="0.25">
      <c r="A22" s="12"/>
      <c r="B22" s="12"/>
      <c r="C22" s="12"/>
      <c r="D22" s="12"/>
      <c r="E22" s="14"/>
      <c r="F22" s="14"/>
      <c r="G22" s="14"/>
      <c r="H22" s="14"/>
      <c r="I22" s="15">
        <f>IF($A22="","",SUMIFS('Movements'!$E$6:$E$3005,'Movements'!$B$6:$B$3005,$A22,'Movements'!$D$6:$D$3005,"In"))</f>
      </c>
      <c r="J22" s="15">
        <f>IF($A22="","",SUMIFS('Movements'!$E$6:$E$3005,'Movements'!$B$6:$B$3005,$A22,'Movements'!$D$6:$D$3005,"Out"))</f>
      </c>
      <c r="K22" s="15">
        <f>IF($A22="","",N(G22)+I22-J22)</f>
      </c>
      <c r="L22" s="15">
        <f>IF($A22="","",K22*N(E22))</f>
      </c>
      <c r="M22" s="15">
        <f>IF(OR($A22="",E22="",F22=""),"",F22-E22)</f>
      </c>
      <c r="N22" s="16">
        <f>IF($A22="","",IF(K22&lt;=0,"Out of stock",IF(AND(H22&lt;&gt;"",K22&lt;=H22),"Reorder","OK")))</f>
      </c>
    </row>
    <row r="23" spans="1:14" x14ac:dyDescent="0.25">
      <c r="A23" s="12"/>
      <c r="B23" s="12"/>
      <c r="C23" s="12"/>
      <c r="D23" s="12"/>
      <c r="E23" s="14"/>
      <c r="F23" s="14"/>
      <c r="G23" s="14"/>
      <c r="H23" s="14"/>
      <c r="I23" s="15">
        <f>IF($A23="","",SUMIFS('Movements'!$E$6:$E$3005,'Movements'!$B$6:$B$3005,$A23,'Movements'!$D$6:$D$3005,"In"))</f>
      </c>
      <c r="J23" s="15">
        <f>IF($A23="","",SUMIFS('Movements'!$E$6:$E$3005,'Movements'!$B$6:$B$3005,$A23,'Movements'!$D$6:$D$3005,"Out"))</f>
      </c>
      <c r="K23" s="15">
        <f>IF($A23="","",N(G23)+I23-J23)</f>
      </c>
      <c r="L23" s="15">
        <f>IF($A23="","",K23*N(E23))</f>
      </c>
      <c r="M23" s="15">
        <f>IF(OR($A23="",E23="",F23=""),"",F23-E23)</f>
      </c>
      <c r="N23" s="16">
        <f>IF($A23="","",IF(K23&lt;=0,"Out of stock",IF(AND(H23&lt;&gt;"",K23&lt;=H23),"Reorder","OK")))</f>
      </c>
    </row>
    <row r="24" spans="1:14" x14ac:dyDescent="0.25">
      <c r="A24" s="12"/>
      <c r="B24" s="12"/>
      <c r="C24" s="12"/>
      <c r="D24" s="12"/>
      <c r="E24" s="14"/>
      <c r="F24" s="14"/>
      <c r="G24" s="14"/>
      <c r="H24" s="14"/>
      <c r="I24" s="15">
        <f>IF($A24="","",SUMIFS('Movements'!$E$6:$E$3005,'Movements'!$B$6:$B$3005,$A24,'Movements'!$D$6:$D$3005,"In"))</f>
      </c>
      <c r="J24" s="15">
        <f>IF($A24="","",SUMIFS('Movements'!$E$6:$E$3005,'Movements'!$B$6:$B$3005,$A24,'Movements'!$D$6:$D$3005,"Out"))</f>
      </c>
      <c r="K24" s="15">
        <f>IF($A24="","",N(G24)+I24-J24)</f>
      </c>
      <c r="L24" s="15">
        <f>IF($A24="","",K24*N(E24))</f>
      </c>
      <c r="M24" s="15">
        <f>IF(OR($A24="",E24="",F24=""),"",F24-E24)</f>
      </c>
      <c r="N24" s="16">
        <f>IF($A24="","",IF(K24&lt;=0,"Out of stock",IF(AND(H24&lt;&gt;"",K24&lt;=H24),"Reorder","OK")))</f>
      </c>
    </row>
    <row r="25" spans="1:14" x14ac:dyDescent="0.25">
      <c r="A25" s="12"/>
      <c r="B25" s="12"/>
      <c r="C25" s="12"/>
      <c r="D25" s="12"/>
      <c r="E25" s="14"/>
      <c r="F25" s="14"/>
      <c r="G25" s="14"/>
      <c r="H25" s="14"/>
      <c r="I25" s="15">
        <f>IF($A25="","",SUMIFS('Movements'!$E$6:$E$3005,'Movements'!$B$6:$B$3005,$A25,'Movements'!$D$6:$D$3005,"In"))</f>
      </c>
      <c r="J25" s="15">
        <f>IF($A25="","",SUMIFS('Movements'!$E$6:$E$3005,'Movements'!$B$6:$B$3005,$A25,'Movements'!$D$6:$D$3005,"Out"))</f>
      </c>
      <c r="K25" s="15">
        <f>IF($A25="","",N(G25)+I25-J25)</f>
      </c>
      <c r="L25" s="15">
        <f>IF($A25="","",K25*N(E25))</f>
      </c>
      <c r="M25" s="15">
        <f>IF(OR($A25="",E25="",F25=""),"",F25-E25)</f>
      </c>
      <c r="N25" s="16">
        <f>IF($A25="","",IF(K25&lt;=0,"Out of stock",IF(AND(H25&lt;&gt;"",K25&lt;=H25),"Reorder","OK")))</f>
      </c>
    </row>
    <row r="26" spans="1:14" x14ac:dyDescent="0.25">
      <c r="A26" s="12"/>
      <c r="B26" s="12"/>
      <c r="C26" s="12"/>
      <c r="D26" s="12"/>
      <c r="E26" s="14"/>
      <c r="F26" s="14"/>
      <c r="G26" s="14"/>
      <c r="H26" s="14"/>
      <c r="I26" s="15">
        <f>IF($A26="","",SUMIFS('Movements'!$E$6:$E$3005,'Movements'!$B$6:$B$3005,$A26,'Movements'!$D$6:$D$3005,"In"))</f>
      </c>
      <c r="J26" s="15">
        <f>IF($A26="","",SUMIFS('Movements'!$E$6:$E$3005,'Movements'!$B$6:$B$3005,$A26,'Movements'!$D$6:$D$3005,"Out"))</f>
      </c>
      <c r="K26" s="15">
        <f>IF($A26="","",N(G26)+I26-J26)</f>
      </c>
      <c r="L26" s="15">
        <f>IF($A26="","",K26*N(E26))</f>
      </c>
      <c r="M26" s="15">
        <f>IF(OR($A26="",E26="",F26=""),"",F26-E26)</f>
      </c>
      <c r="N26" s="16">
        <f>IF($A26="","",IF(K26&lt;=0,"Out of stock",IF(AND(H26&lt;&gt;"",K26&lt;=H26),"Reorder","OK")))</f>
      </c>
    </row>
    <row r="27" spans="1:14" x14ac:dyDescent="0.25">
      <c r="A27" s="12"/>
      <c r="B27" s="12"/>
      <c r="C27" s="12"/>
      <c r="D27" s="12"/>
      <c r="E27" s="14"/>
      <c r="F27" s="14"/>
      <c r="G27" s="14"/>
      <c r="H27" s="14"/>
      <c r="I27" s="15">
        <f>IF($A27="","",SUMIFS('Movements'!$E$6:$E$3005,'Movements'!$B$6:$B$3005,$A27,'Movements'!$D$6:$D$3005,"In"))</f>
      </c>
      <c r="J27" s="15">
        <f>IF($A27="","",SUMIFS('Movements'!$E$6:$E$3005,'Movements'!$B$6:$B$3005,$A27,'Movements'!$D$6:$D$3005,"Out"))</f>
      </c>
      <c r="K27" s="15">
        <f>IF($A27="","",N(G27)+I27-J27)</f>
      </c>
      <c r="L27" s="15">
        <f>IF($A27="","",K27*N(E27))</f>
      </c>
      <c r="M27" s="15">
        <f>IF(OR($A27="",E27="",F27=""),"",F27-E27)</f>
      </c>
      <c r="N27" s="16">
        <f>IF($A27="","",IF(K27&lt;=0,"Out of stock",IF(AND(H27&lt;&gt;"",K27&lt;=H27),"Reorder","OK")))</f>
      </c>
    </row>
    <row r="28" spans="1:14" x14ac:dyDescent="0.25">
      <c r="A28" s="12"/>
      <c r="B28" s="12"/>
      <c r="C28" s="12"/>
      <c r="D28" s="12"/>
      <c r="E28" s="14"/>
      <c r="F28" s="14"/>
      <c r="G28" s="14"/>
      <c r="H28" s="14"/>
      <c r="I28" s="15">
        <f>IF($A28="","",SUMIFS('Movements'!$E$6:$E$3005,'Movements'!$B$6:$B$3005,$A28,'Movements'!$D$6:$D$3005,"In"))</f>
      </c>
      <c r="J28" s="15">
        <f>IF($A28="","",SUMIFS('Movements'!$E$6:$E$3005,'Movements'!$B$6:$B$3005,$A28,'Movements'!$D$6:$D$3005,"Out"))</f>
      </c>
      <c r="K28" s="15">
        <f>IF($A28="","",N(G28)+I28-J28)</f>
      </c>
      <c r="L28" s="15">
        <f>IF($A28="","",K28*N(E28))</f>
      </c>
      <c r="M28" s="15">
        <f>IF(OR($A28="",E28="",F28=""),"",F28-E28)</f>
      </c>
      <c r="N28" s="16">
        <f>IF($A28="","",IF(K28&lt;=0,"Out of stock",IF(AND(H28&lt;&gt;"",K28&lt;=H28),"Reorder","OK")))</f>
      </c>
    </row>
    <row r="29" spans="1:14" x14ac:dyDescent="0.25">
      <c r="A29" s="12"/>
      <c r="B29" s="12"/>
      <c r="C29" s="12"/>
      <c r="D29" s="12"/>
      <c r="E29" s="14"/>
      <c r="F29" s="14"/>
      <c r="G29" s="14"/>
      <c r="H29" s="14"/>
      <c r="I29" s="15">
        <f>IF($A29="","",SUMIFS('Movements'!$E$6:$E$3005,'Movements'!$B$6:$B$3005,$A29,'Movements'!$D$6:$D$3005,"In"))</f>
      </c>
      <c r="J29" s="15">
        <f>IF($A29="","",SUMIFS('Movements'!$E$6:$E$3005,'Movements'!$B$6:$B$3005,$A29,'Movements'!$D$6:$D$3005,"Out"))</f>
      </c>
      <c r="K29" s="15">
        <f>IF($A29="","",N(G29)+I29-J29)</f>
      </c>
      <c r="L29" s="15">
        <f>IF($A29="","",K29*N(E29))</f>
      </c>
      <c r="M29" s="15">
        <f>IF(OR($A29="",E29="",F29=""),"",F29-E29)</f>
      </c>
      <c r="N29" s="16">
        <f>IF($A29="","",IF(K29&lt;=0,"Out of stock",IF(AND(H29&lt;&gt;"",K29&lt;=H29),"Reorder","OK")))</f>
      </c>
    </row>
    <row r="30" spans="1:14" x14ac:dyDescent="0.25">
      <c r="A30" s="12"/>
      <c r="B30" s="12"/>
      <c r="C30" s="12"/>
      <c r="D30" s="12"/>
      <c r="E30" s="14"/>
      <c r="F30" s="14"/>
      <c r="G30" s="14"/>
      <c r="H30" s="14"/>
      <c r="I30" s="15">
        <f>IF($A30="","",SUMIFS('Movements'!$E$6:$E$3005,'Movements'!$B$6:$B$3005,$A30,'Movements'!$D$6:$D$3005,"In"))</f>
      </c>
      <c r="J30" s="15">
        <f>IF($A30="","",SUMIFS('Movements'!$E$6:$E$3005,'Movements'!$B$6:$B$3005,$A30,'Movements'!$D$6:$D$3005,"Out"))</f>
      </c>
      <c r="K30" s="15">
        <f>IF($A30="","",N(G30)+I30-J30)</f>
      </c>
      <c r="L30" s="15">
        <f>IF($A30="","",K30*N(E30))</f>
      </c>
      <c r="M30" s="15">
        <f>IF(OR($A30="",E30="",F30=""),"",F30-E30)</f>
      </c>
      <c r="N30" s="16">
        <f>IF($A30="","",IF(K30&lt;=0,"Out of stock",IF(AND(H30&lt;&gt;"",K30&lt;=H30),"Reorder","OK")))</f>
      </c>
    </row>
    <row r="31" spans="1:14" x14ac:dyDescent="0.25">
      <c r="A31" s="12"/>
      <c r="B31" s="12"/>
      <c r="C31" s="12"/>
      <c r="D31" s="12"/>
      <c r="E31" s="14"/>
      <c r="F31" s="14"/>
      <c r="G31" s="14"/>
      <c r="H31" s="14"/>
      <c r="I31" s="15">
        <f>IF($A31="","",SUMIFS('Movements'!$E$6:$E$3005,'Movements'!$B$6:$B$3005,$A31,'Movements'!$D$6:$D$3005,"In"))</f>
      </c>
      <c r="J31" s="15">
        <f>IF($A31="","",SUMIFS('Movements'!$E$6:$E$3005,'Movements'!$B$6:$B$3005,$A31,'Movements'!$D$6:$D$3005,"Out"))</f>
      </c>
      <c r="K31" s="15">
        <f>IF($A31="","",N(G31)+I31-J31)</f>
      </c>
      <c r="L31" s="15">
        <f>IF($A31="","",K31*N(E31))</f>
      </c>
      <c r="M31" s="15">
        <f>IF(OR($A31="",E31="",F31=""),"",F31-E31)</f>
      </c>
      <c r="N31" s="16">
        <f>IF($A31="","",IF(K31&lt;=0,"Out of stock",IF(AND(H31&lt;&gt;"",K31&lt;=H31),"Reorder","OK")))</f>
      </c>
    </row>
    <row r="32" spans="1:14" x14ac:dyDescent="0.25">
      <c r="A32" s="12"/>
      <c r="B32" s="12"/>
      <c r="C32" s="12"/>
      <c r="D32" s="12"/>
      <c r="E32" s="14"/>
      <c r="F32" s="14"/>
      <c r="G32" s="14"/>
      <c r="H32" s="14"/>
      <c r="I32" s="15">
        <f>IF($A32="","",SUMIFS('Movements'!$E$6:$E$3005,'Movements'!$B$6:$B$3005,$A32,'Movements'!$D$6:$D$3005,"In"))</f>
      </c>
      <c r="J32" s="15">
        <f>IF($A32="","",SUMIFS('Movements'!$E$6:$E$3005,'Movements'!$B$6:$B$3005,$A32,'Movements'!$D$6:$D$3005,"Out"))</f>
      </c>
      <c r="K32" s="15">
        <f>IF($A32="","",N(G32)+I32-J32)</f>
      </c>
      <c r="L32" s="15">
        <f>IF($A32="","",K32*N(E32))</f>
      </c>
      <c r="M32" s="15">
        <f>IF(OR($A32="",E32="",F32=""),"",F32-E32)</f>
      </c>
      <c r="N32" s="16">
        <f>IF($A32="","",IF(K32&lt;=0,"Out of stock",IF(AND(H32&lt;&gt;"",K32&lt;=H32),"Reorder","OK")))</f>
      </c>
    </row>
    <row r="33" spans="1:14" x14ac:dyDescent="0.25">
      <c r="A33" s="12"/>
      <c r="B33" s="12"/>
      <c r="C33" s="12"/>
      <c r="D33" s="12"/>
      <c r="E33" s="14"/>
      <c r="F33" s="14"/>
      <c r="G33" s="14"/>
      <c r="H33" s="14"/>
      <c r="I33" s="15">
        <f>IF($A33="","",SUMIFS('Movements'!$E$6:$E$3005,'Movements'!$B$6:$B$3005,$A33,'Movements'!$D$6:$D$3005,"In"))</f>
      </c>
      <c r="J33" s="15">
        <f>IF($A33="","",SUMIFS('Movements'!$E$6:$E$3005,'Movements'!$B$6:$B$3005,$A33,'Movements'!$D$6:$D$3005,"Out"))</f>
      </c>
      <c r="K33" s="15">
        <f>IF($A33="","",N(G33)+I33-J33)</f>
      </c>
      <c r="L33" s="15">
        <f>IF($A33="","",K33*N(E33))</f>
      </c>
      <c r="M33" s="15">
        <f>IF(OR($A33="",E33="",F33=""),"",F33-E33)</f>
      </c>
      <c r="N33" s="16">
        <f>IF($A33="","",IF(K33&lt;=0,"Out of stock",IF(AND(H33&lt;&gt;"",K33&lt;=H33),"Reorder","OK")))</f>
      </c>
    </row>
    <row r="34" spans="1:14" x14ac:dyDescent="0.25">
      <c r="A34" s="12"/>
      <c r="B34" s="12"/>
      <c r="C34" s="12"/>
      <c r="D34" s="12"/>
      <c r="E34" s="14"/>
      <c r="F34" s="14"/>
      <c r="G34" s="14"/>
      <c r="H34" s="14"/>
      <c r="I34" s="15">
        <f>IF($A34="","",SUMIFS('Movements'!$E$6:$E$3005,'Movements'!$B$6:$B$3005,$A34,'Movements'!$D$6:$D$3005,"In"))</f>
      </c>
      <c r="J34" s="15">
        <f>IF($A34="","",SUMIFS('Movements'!$E$6:$E$3005,'Movements'!$B$6:$B$3005,$A34,'Movements'!$D$6:$D$3005,"Out"))</f>
      </c>
      <c r="K34" s="15">
        <f>IF($A34="","",N(G34)+I34-J34)</f>
      </c>
      <c r="L34" s="15">
        <f>IF($A34="","",K34*N(E34))</f>
      </c>
      <c r="M34" s="15">
        <f>IF(OR($A34="",E34="",F34=""),"",F34-E34)</f>
      </c>
      <c r="N34" s="16">
        <f>IF($A34="","",IF(K34&lt;=0,"Out of stock",IF(AND(H34&lt;&gt;"",K34&lt;=H34),"Reorder","OK")))</f>
      </c>
    </row>
    <row r="35" spans="1:14" x14ac:dyDescent="0.25">
      <c r="A35" s="12"/>
      <c r="B35" s="12"/>
      <c r="C35" s="12"/>
      <c r="D35" s="12"/>
      <c r="E35" s="14"/>
      <c r="F35" s="14"/>
      <c r="G35" s="14"/>
      <c r="H35" s="14"/>
      <c r="I35" s="15">
        <f>IF($A35="","",SUMIFS('Movements'!$E$6:$E$3005,'Movements'!$B$6:$B$3005,$A35,'Movements'!$D$6:$D$3005,"In"))</f>
      </c>
      <c r="J35" s="15">
        <f>IF($A35="","",SUMIFS('Movements'!$E$6:$E$3005,'Movements'!$B$6:$B$3005,$A35,'Movements'!$D$6:$D$3005,"Out"))</f>
      </c>
      <c r="K35" s="15">
        <f>IF($A35="","",N(G35)+I35-J35)</f>
      </c>
      <c r="L35" s="15">
        <f>IF($A35="","",K35*N(E35))</f>
      </c>
      <c r="M35" s="15">
        <f>IF(OR($A35="",E35="",F35=""),"",F35-E35)</f>
      </c>
      <c r="N35" s="16">
        <f>IF($A35="","",IF(K35&lt;=0,"Out of stock",IF(AND(H35&lt;&gt;"",K35&lt;=H35),"Reorder","OK")))</f>
      </c>
    </row>
    <row r="36" spans="1:14" x14ac:dyDescent="0.25">
      <c r="A36" s="12"/>
      <c r="B36" s="12"/>
      <c r="C36" s="12"/>
      <c r="D36" s="12"/>
      <c r="E36" s="14"/>
      <c r="F36" s="14"/>
      <c r="G36" s="14"/>
      <c r="H36" s="14"/>
      <c r="I36" s="15">
        <f>IF($A36="","",SUMIFS('Movements'!$E$6:$E$3005,'Movements'!$B$6:$B$3005,$A36,'Movements'!$D$6:$D$3005,"In"))</f>
      </c>
      <c r="J36" s="15">
        <f>IF($A36="","",SUMIFS('Movements'!$E$6:$E$3005,'Movements'!$B$6:$B$3005,$A36,'Movements'!$D$6:$D$3005,"Out"))</f>
      </c>
      <c r="K36" s="15">
        <f>IF($A36="","",N(G36)+I36-J36)</f>
      </c>
      <c r="L36" s="15">
        <f>IF($A36="","",K36*N(E36))</f>
      </c>
      <c r="M36" s="15">
        <f>IF(OR($A36="",E36="",F36=""),"",F36-E36)</f>
      </c>
      <c r="N36" s="16">
        <f>IF($A36="","",IF(K36&lt;=0,"Out of stock",IF(AND(H36&lt;&gt;"",K36&lt;=H36),"Reorder","OK")))</f>
      </c>
    </row>
    <row r="37" spans="1:14" x14ac:dyDescent="0.25">
      <c r="A37" s="12"/>
      <c r="B37" s="12"/>
      <c r="C37" s="12"/>
      <c r="D37" s="12"/>
      <c r="E37" s="14"/>
      <c r="F37" s="14"/>
      <c r="G37" s="14"/>
      <c r="H37" s="14"/>
      <c r="I37" s="15">
        <f>IF($A37="","",SUMIFS('Movements'!$E$6:$E$3005,'Movements'!$B$6:$B$3005,$A37,'Movements'!$D$6:$D$3005,"In"))</f>
      </c>
      <c r="J37" s="15">
        <f>IF($A37="","",SUMIFS('Movements'!$E$6:$E$3005,'Movements'!$B$6:$B$3005,$A37,'Movements'!$D$6:$D$3005,"Out"))</f>
      </c>
      <c r="K37" s="15">
        <f>IF($A37="","",N(G37)+I37-J37)</f>
      </c>
      <c r="L37" s="15">
        <f>IF($A37="","",K37*N(E37))</f>
      </c>
      <c r="M37" s="15">
        <f>IF(OR($A37="",E37="",F37=""),"",F37-E37)</f>
      </c>
      <c r="N37" s="16">
        <f>IF($A37="","",IF(K37&lt;=0,"Out of stock",IF(AND(H37&lt;&gt;"",K37&lt;=H37),"Reorder","OK")))</f>
      </c>
    </row>
    <row r="38" spans="1:14" x14ac:dyDescent="0.25">
      <c r="A38" s="12"/>
      <c r="B38" s="12"/>
      <c r="C38" s="12"/>
      <c r="D38" s="12"/>
      <c r="E38" s="14"/>
      <c r="F38" s="14"/>
      <c r="G38" s="14"/>
      <c r="H38" s="14"/>
      <c r="I38" s="15">
        <f>IF($A38="","",SUMIFS('Movements'!$E$6:$E$3005,'Movements'!$B$6:$B$3005,$A38,'Movements'!$D$6:$D$3005,"In"))</f>
      </c>
      <c r="J38" s="15">
        <f>IF($A38="","",SUMIFS('Movements'!$E$6:$E$3005,'Movements'!$B$6:$B$3005,$A38,'Movements'!$D$6:$D$3005,"Out"))</f>
      </c>
      <c r="K38" s="15">
        <f>IF($A38="","",N(G38)+I38-J38)</f>
      </c>
      <c r="L38" s="15">
        <f>IF($A38="","",K38*N(E38))</f>
      </c>
      <c r="M38" s="15">
        <f>IF(OR($A38="",E38="",F38=""),"",F38-E38)</f>
      </c>
      <c r="N38" s="16">
        <f>IF($A38="","",IF(K38&lt;=0,"Out of stock",IF(AND(H38&lt;&gt;"",K38&lt;=H38),"Reorder","OK")))</f>
      </c>
    </row>
    <row r="39" spans="1:14" x14ac:dyDescent="0.25">
      <c r="A39" s="12"/>
      <c r="B39" s="12"/>
      <c r="C39" s="12"/>
      <c r="D39" s="12"/>
      <c r="E39" s="14"/>
      <c r="F39" s="14"/>
      <c r="G39" s="14"/>
      <c r="H39" s="14"/>
      <c r="I39" s="15">
        <f>IF($A39="","",SUMIFS('Movements'!$E$6:$E$3005,'Movements'!$B$6:$B$3005,$A39,'Movements'!$D$6:$D$3005,"In"))</f>
      </c>
      <c r="J39" s="15">
        <f>IF($A39="","",SUMIFS('Movements'!$E$6:$E$3005,'Movements'!$B$6:$B$3005,$A39,'Movements'!$D$6:$D$3005,"Out"))</f>
      </c>
      <c r="K39" s="15">
        <f>IF($A39="","",N(G39)+I39-J39)</f>
      </c>
      <c r="L39" s="15">
        <f>IF($A39="","",K39*N(E39))</f>
      </c>
      <c r="M39" s="15">
        <f>IF(OR($A39="",E39="",F39=""),"",F39-E39)</f>
      </c>
      <c r="N39" s="16">
        <f>IF($A39="","",IF(K39&lt;=0,"Out of stock",IF(AND(H39&lt;&gt;"",K39&lt;=H39),"Reorder","OK")))</f>
      </c>
    </row>
    <row r="40" spans="1:14" x14ac:dyDescent="0.25">
      <c r="A40" s="12"/>
      <c r="B40" s="12"/>
      <c r="C40" s="12"/>
      <c r="D40" s="12"/>
      <c r="E40" s="14"/>
      <c r="F40" s="14"/>
      <c r="G40" s="14"/>
      <c r="H40" s="14"/>
      <c r="I40" s="15">
        <f>IF($A40="","",SUMIFS('Movements'!$E$6:$E$3005,'Movements'!$B$6:$B$3005,$A40,'Movements'!$D$6:$D$3005,"In"))</f>
      </c>
      <c r="J40" s="15">
        <f>IF($A40="","",SUMIFS('Movements'!$E$6:$E$3005,'Movements'!$B$6:$B$3005,$A40,'Movements'!$D$6:$D$3005,"Out"))</f>
      </c>
      <c r="K40" s="15">
        <f>IF($A40="","",N(G40)+I40-J40)</f>
      </c>
      <c r="L40" s="15">
        <f>IF($A40="","",K40*N(E40))</f>
      </c>
      <c r="M40" s="15">
        <f>IF(OR($A40="",E40="",F40=""),"",F40-E40)</f>
      </c>
      <c r="N40" s="16">
        <f>IF($A40="","",IF(K40&lt;=0,"Out of stock",IF(AND(H40&lt;&gt;"",K40&lt;=H40),"Reorder","OK")))</f>
      </c>
    </row>
    <row r="41" spans="1:14" x14ac:dyDescent="0.25">
      <c r="A41" s="12"/>
      <c r="B41" s="12"/>
      <c r="C41" s="12"/>
      <c r="D41" s="12"/>
      <c r="E41" s="14"/>
      <c r="F41" s="14"/>
      <c r="G41" s="14"/>
      <c r="H41" s="14"/>
      <c r="I41" s="15">
        <f>IF($A41="","",SUMIFS('Movements'!$E$6:$E$3005,'Movements'!$B$6:$B$3005,$A41,'Movements'!$D$6:$D$3005,"In"))</f>
      </c>
      <c r="J41" s="15">
        <f>IF($A41="","",SUMIFS('Movements'!$E$6:$E$3005,'Movements'!$B$6:$B$3005,$A41,'Movements'!$D$6:$D$3005,"Out"))</f>
      </c>
      <c r="K41" s="15">
        <f>IF($A41="","",N(G41)+I41-J41)</f>
      </c>
      <c r="L41" s="15">
        <f>IF($A41="","",K41*N(E41))</f>
      </c>
      <c r="M41" s="15">
        <f>IF(OR($A41="",E41="",F41=""),"",F41-E41)</f>
      </c>
      <c r="N41" s="16">
        <f>IF($A41="","",IF(K41&lt;=0,"Out of stock",IF(AND(H41&lt;&gt;"",K41&lt;=H41),"Reorder","OK")))</f>
      </c>
    </row>
    <row r="42" spans="1:14" x14ac:dyDescent="0.25">
      <c r="A42" s="12"/>
      <c r="B42" s="12"/>
      <c r="C42" s="12"/>
      <c r="D42" s="12"/>
      <c r="E42" s="14"/>
      <c r="F42" s="14"/>
      <c r="G42" s="14"/>
      <c r="H42" s="14"/>
      <c r="I42" s="15">
        <f>IF($A42="","",SUMIFS('Movements'!$E$6:$E$3005,'Movements'!$B$6:$B$3005,$A42,'Movements'!$D$6:$D$3005,"In"))</f>
      </c>
      <c r="J42" s="15">
        <f>IF($A42="","",SUMIFS('Movements'!$E$6:$E$3005,'Movements'!$B$6:$B$3005,$A42,'Movements'!$D$6:$D$3005,"Out"))</f>
      </c>
      <c r="K42" s="15">
        <f>IF($A42="","",N(G42)+I42-J42)</f>
      </c>
      <c r="L42" s="15">
        <f>IF($A42="","",K42*N(E42))</f>
      </c>
      <c r="M42" s="15">
        <f>IF(OR($A42="",E42="",F42=""),"",F42-E42)</f>
      </c>
      <c r="N42" s="16">
        <f>IF($A42="","",IF(K42&lt;=0,"Out of stock",IF(AND(H42&lt;&gt;"",K42&lt;=H42),"Reorder","OK")))</f>
      </c>
    </row>
    <row r="43" spans="1:14" x14ac:dyDescent="0.25">
      <c r="A43" s="12"/>
      <c r="B43" s="12"/>
      <c r="C43" s="12"/>
      <c r="D43" s="12"/>
      <c r="E43" s="14"/>
      <c r="F43" s="14"/>
      <c r="G43" s="14"/>
      <c r="H43" s="14"/>
      <c r="I43" s="15">
        <f>IF($A43="","",SUMIFS('Movements'!$E$6:$E$3005,'Movements'!$B$6:$B$3005,$A43,'Movements'!$D$6:$D$3005,"In"))</f>
      </c>
      <c r="J43" s="15">
        <f>IF($A43="","",SUMIFS('Movements'!$E$6:$E$3005,'Movements'!$B$6:$B$3005,$A43,'Movements'!$D$6:$D$3005,"Out"))</f>
      </c>
      <c r="K43" s="15">
        <f>IF($A43="","",N(G43)+I43-J43)</f>
      </c>
      <c r="L43" s="15">
        <f>IF($A43="","",K43*N(E43))</f>
      </c>
      <c r="M43" s="15">
        <f>IF(OR($A43="",E43="",F43=""),"",F43-E43)</f>
      </c>
      <c r="N43" s="16">
        <f>IF($A43="","",IF(K43&lt;=0,"Out of stock",IF(AND(H43&lt;&gt;"",K43&lt;=H43),"Reorder","OK")))</f>
      </c>
    </row>
    <row r="44" spans="1:14" x14ac:dyDescent="0.25">
      <c r="A44" s="12"/>
      <c r="B44" s="12"/>
      <c r="C44" s="12"/>
      <c r="D44" s="12"/>
      <c r="E44" s="14"/>
      <c r="F44" s="14"/>
      <c r="G44" s="14"/>
      <c r="H44" s="14"/>
      <c r="I44" s="15">
        <f>IF($A44="","",SUMIFS('Movements'!$E$6:$E$3005,'Movements'!$B$6:$B$3005,$A44,'Movements'!$D$6:$D$3005,"In"))</f>
      </c>
      <c r="J44" s="15">
        <f>IF($A44="","",SUMIFS('Movements'!$E$6:$E$3005,'Movements'!$B$6:$B$3005,$A44,'Movements'!$D$6:$D$3005,"Out"))</f>
      </c>
      <c r="K44" s="15">
        <f>IF($A44="","",N(G44)+I44-J44)</f>
      </c>
      <c r="L44" s="15">
        <f>IF($A44="","",K44*N(E44))</f>
      </c>
      <c r="M44" s="15">
        <f>IF(OR($A44="",E44="",F44=""),"",F44-E44)</f>
      </c>
      <c r="N44" s="16">
        <f>IF($A44="","",IF(K44&lt;=0,"Out of stock",IF(AND(H44&lt;&gt;"",K44&lt;=H44),"Reorder","OK")))</f>
      </c>
    </row>
    <row r="45" spans="1:14" x14ac:dyDescent="0.25">
      <c r="A45" s="12"/>
      <c r="B45" s="12"/>
      <c r="C45" s="12"/>
      <c r="D45" s="12"/>
      <c r="E45" s="14"/>
      <c r="F45" s="14"/>
      <c r="G45" s="14"/>
      <c r="H45" s="14"/>
      <c r="I45" s="15">
        <f>IF($A45="","",SUMIFS('Movements'!$E$6:$E$3005,'Movements'!$B$6:$B$3005,$A45,'Movements'!$D$6:$D$3005,"In"))</f>
      </c>
      <c r="J45" s="15">
        <f>IF($A45="","",SUMIFS('Movements'!$E$6:$E$3005,'Movements'!$B$6:$B$3005,$A45,'Movements'!$D$6:$D$3005,"Out"))</f>
      </c>
      <c r="K45" s="15">
        <f>IF($A45="","",N(G45)+I45-J45)</f>
      </c>
      <c r="L45" s="15">
        <f>IF($A45="","",K45*N(E45))</f>
      </c>
      <c r="M45" s="15">
        <f>IF(OR($A45="",E45="",F45=""),"",F45-E45)</f>
      </c>
      <c r="N45" s="16">
        <f>IF($A45="","",IF(K45&lt;=0,"Out of stock",IF(AND(H45&lt;&gt;"",K45&lt;=H45),"Reorder","OK")))</f>
      </c>
    </row>
    <row r="46" spans="1:14" x14ac:dyDescent="0.25">
      <c r="A46" s="12"/>
      <c r="B46" s="12"/>
      <c r="C46" s="12"/>
      <c r="D46" s="12"/>
      <c r="E46" s="14"/>
      <c r="F46" s="14"/>
      <c r="G46" s="14"/>
      <c r="H46" s="14"/>
      <c r="I46" s="15">
        <f>IF($A46="","",SUMIFS('Movements'!$E$6:$E$3005,'Movements'!$B$6:$B$3005,$A46,'Movements'!$D$6:$D$3005,"In"))</f>
      </c>
      <c r="J46" s="15">
        <f>IF($A46="","",SUMIFS('Movements'!$E$6:$E$3005,'Movements'!$B$6:$B$3005,$A46,'Movements'!$D$6:$D$3005,"Out"))</f>
      </c>
      <c r="K46" s="15">
        <f>IF($A46="","",N(G46)+I46-J46)</f>
      </c>
      <c r="L46" s="15">
        <f>IF($A46="","",K46*N(E46))</f>
      </c>
      <c r="M46" s="15">
        <f>IF(OR($A46="",E46="",F46=""),"",F46-E46)</f>
      </c>
      <c r="N46" s="16">
        <f>IF($A46="","",IF(K46&lt;=0,"Out of stock",IF(AND(H46&lt;&gt;"",K46&lt;=H46),"Reorder","OK")))</f>
      </c>
    </row>
    <row r="47" spans="1:14" x14ac:dyDescent="0.25">
      <c r="A47" s="12"/>
      <c r="B47" s="12"/>
      <c r="C47" s="12"/>
      <c r="D47" s="12"/>
      <c r="E47" s="14"/>
      <c r="F47" s="14"/>
      <c r="G47" s="14"/>
      <c r="H47" s="14"/>
      <c r="I47" s="15">
        <f>IF($A47="","",SUMIFS('Movements'!$E$6:$E$3005,'Movements'!$B$6:$B$3005,$A47,'Movements'!$D$6:$D$3005,"In"))</f>
      </c>
      <c r="J47" s="15">
        <f>IF($A47="","",SUMIFS('Movements'!$E$6:$E$3005,'Movements'!$B$6:$B$3005,$A47,'Movements'!$D$6:$D$3005,"Out"))</f>
      </c>
      <c r="K47" s="15">
        <f>IF($A47="","",N(G47)+I47-J47)</f>
      </c>
      <c r="L47" s="15">
        <f>IF($A47="","",K47*N(E47))</f>
      </c>
      <c r="M47" s="15">
        <f>IF(OR($A47="",E47="",F47=""),"",F47-E47)</f>
      </c>
      <c r="N47" s="16">
        <f>IF($A47="","",IF(K47&lt;=0,"Out of stock",IF(AND(H47&lt;&gt;"",K47&lt;=H47),"Reorder","OK")))</f>
      </c>
    </row>
    <row r="48" spans="1:14" x14ac:dyDescent="0.25">
      <c r="A48" s="12"/>
      <c r="B48" s="12"/>
      <c r="C48" s="12"/>
      <c r="D48" s="12"/>
      <c r="E48" s="14"/>
      <c r="F48" s="14"/>
      <c r="G48" s="14"/>
      <c r="H48" s="14"/>
      <c r="I48" s="15">
        <f>IF($A48="","",SUMIFS('Movements'!$E$6:$E$3005,'Movements'!$B$6:$B$3005,$A48,'Movements'!$D$6:$D$3005,"In"))</f>
      </c>
      <c r="J48" s="15">
        <f>IF($A48="","",SUMIFS('Movements'!$E$6:$E$3005,'Movements'!$B$6:$B$3005,$A48,'Movements'!$D$6:$D$3005,"Out"))</f>
      </c>
      <c r="K48" s="15">
        <f>IF($A48="","",N(G48)+I48-J48)</f>
      </c>
      <c r="L48" s="15">
        <f>IF($A48="","",K48*N(E48))</f>
      </c>
      <c r="M48" s="15">
        <f>IF(OR($A48="",E48="",F48=""),"",F48-E48)</f>
      </c>
      <c r="N48" s="16">
        <f>IF($A48="","",IF(K48&lt;=0,"Out of stock",IF(AND(H48&lt;&gt;"",K48&lt;=H48),"Reorder","OK")))</f>
      </c>
    </row>
    <row r="49" spans="1:14" x14ac:dyDescent="0.25">
      <c r="A49" s="12"/>
      <c r="B49" s="12"/>
      <c r="C49" s="12"/>
      <c r="D49" s="12"/>
      <c r="E49" s="14"/>
      <c r="F49" s="14"/>
      <c r="G49" s="14"/>
      <c r="H49" s="14"/>
      <c r="I49" s="15">
        <f>IF($A49="","",SUMIFS('Movements'!$E$6:$E$3005,'Movements'!$B$6:$B$3005,$A49,'Movements'!$D$6:$D$3005,"In"))</f>
      </c>
      <c r="J49" s="15">
        <f>IF($A49="","",SUMIFS('Movements'!$E$6:$E$3005,'Movements'!$B$6:$B$3005,$A49,'Movements'!$D$6:$D$3005,"Out"))</f>
      </c>
      <c r="K49" s="15">
        <f>IF($A49="","",N(G49)+I49-J49)</f>
      </c>
      <c r="L49" s="15">
        <f>IF($A49="","",K49*N(E49))</f>
      </c>
      <c r="M49" s="15">
        <f>IF(OR($A49="",E49="",F49=""),"",F49-E49)</f>
      </c>
      <c r="N49" s="16">
        <f>IF($A49="","",IF(K49&lt;=0,"Out of stock",IF(AND(H49&lt;&gt;"",K49&lt;=H49),"Reorder","OK")))</f>
      </c>
    </row>
    <row r="50" spans="1:14" x14ac:dyDescent="0.25">
      <c r="A50" s="12"/>
      <c r="B50" s="12"/>
      <c r="C50" s="12"/>
      <c r="D50" s="12"/>
      <c r="E50" s="14"/>
      <c r="F50" s="14"/>
      <c r="G50" s="14"/>
      <c r="H50" s="14"/>
      <c r="I50" s="15">
        <f>IF($A50="","",SUMIFS('Movements'!$E$6:$E$3005,'Movements'!$B$6:$B$3005,$A50,'Movements'!$D$6:$D$3005,"In"))</f>
      </c>
      <c r="J50" s="15">
        <f>IF($A50="","",SUMIFS('Movements'!$E$6:$E$3005,'Movements'!$B$6:$B$3005,$A50,'Movements'!$D$6:$D$3005,"Out"))</f>
      </c>
      <c r="K50" s="15">
        <f>IF($A50="","",N(G50)+I50-J50)</f>
      </c>
      <c r="L50" s="15">
        <f>IF($A50="","",K50*N(E50))</f>
      </c>
      <c r="M50" s="15">
        <f>IF(OR($A50="",E50="",F50=""),"",F50-E50)</f>
      </c>
      <c r="N50" s="16">
        <f>IF($A50="","",IF(K50&lt;=0,"Out of stock",IF(AND(H50&lt;&gt;"",K50&lt;=H50),"Reorder","OK")))</f>
      </c>
    </row>
    <row r="51" spans="1:14" x14ac:dyDescent="0.25">
      <c r="A51" s="12"/>
      <c r="B51" s="12"/>
      <c r="C51" s="12"/>
      <c r="D51" s="12"/>
      <c r="E51" s="14"/>
      <c r="F51" s="14"/>
      <c r="G51" s="14"/>
      <c r="H51" s="14"/>
      <c r="I51" s="15">
        <f>IF($A51="","",SUMIFS('Movements'!$E$6:$E$3005,'Movements'!$B$6:$B$3005,$A51,'Movements'!$D$6:$D$3005,"In"))</f>
      </c>
      <c r="J51" s="15">
        <f>IF($A51="","",SUMIFS('Movements'!$E$6:$E$3005,'Movements'!$B$6:$B$3005,$A51,'Movements'!$D$6:$D$3005,"Out"))</f>
      </c>
      <c r="K51" s="15">
        <f>IF($A51="","",N(G51)+I51-J51)</f>
      </c>
      <c r="L51" s="15">
        <f>IF($A51="","",K51*N(E51))</f>
      </c>
      <c r="M51" s="15">
        <f>IF(OR($A51="",E51="",F51=""),"",F51-E51)</f>
      </c>
      <c r="N51" s="16">
        <f>IF($A51="","",IF(K51&lt;=0,"Out of stock",IF(AND(H51&lt;&gt;"",K51&lt;=H51),"Reorder","OK")))</f>
      </c>
    </row>
    <row r="52" spans="1:14" x14ac:dyDescent="0.25">
      <c r="A52" s="12"/>
      <c r="B52" s="12"/>
      <c r="C52" s="12"/>
      <c r="D52" s="12"/>
      <c r="E52" s="14"/>
      <c r="F52" s="14"/>
      <c r="G52" s="14"/>
      <c r="H52" s="14"/>
      <c r="I52" s="15">
        <f>IF($A52="","",SUMIFS('Movements'!$E$6:$E$3005,'Movements'!$B$6:$B$3005,$A52,'Movements'!$D$6:$D$3005,"In"))</f>
      </c>
      <c r="J52" s="15">
        <f>IF($A52="","",SUMIFS('Movements'!$E$6:$E$3005,'Movements'!$B$6:$B$3005,$A52,'Movements'!$D$6:$D$3005,"Out"))</f>
      </c>
      <c r="K52" s="15">
        <f>IF($A52="","",N(G52)+I52-J52)</f>
      </c>
      <c r="L52" s="15">
        <f>IF($A52="","",K52*N(E52))</f>
      </c>
      <c r="M52" s="15">
        <f>IF(OR($A52="",E52="",F52=""),"",F52-E52)</f>
      </c>
      <c r="N52" s="16">
        <f>IF($A52="","",IF(K52&lt;=0,"Out of stock",IF(AND(H52&lt;&gt;"",K52&lt;=H52),"Reorder","OK")))</f>
      </c>
    </row>
    <row r="53" spans="1:14" x14ac:dyDescent="0.25">
      <c r="A53" s="12"/>
      <c r="B53" s="12"/>
      <c r="C53" s="12"/>
      <c r="D53" s="12"/>
      <c r="E53" s="14"/>
      <c r="F53" s="14"/>
      <c r="G53" s="14"/>
      <c r="H53" s="14"/>
      <c r="I53" s="15">
        <f>IF($A53="","",SUMIFS('Movements'!$E$6:$E$3005,'Movements'!$B$6:$B$3005,$A53,'Movements'!$D$6:$D$3005,"In"))</f>
      </c>
      <c r="J53" s="15">
        <f>IF($A53="","",SUMIFS('Movements'!$E$6:$E$3005,'Movements'!$B$6:$B$3005,$A53,'Movements'!$D$6:$D$3005,"Out"))</f>
      </c>
      <c r="K53" s="15">
        <f>IF($A53="","",N(G53)+I53-J53)</f>
      </c>
      <c r="L53" s="15">
        <f>IF($A53="","",K53*N(E53))</f>
      </c>
      <c r="M53" s="15">
        <f>IF(OR($A53="",E53="",F53=""),"",F53-E53)</f>
      </c>
      <c r="N53" s="16">
        <f>IF($A53="","",IF(K53&lt;=0,"Out of stock",IF(AND(H53&lt;&gt;"",K53&lt;=H53),"Reorder","OK")))</f>
      </c>
    </row>
    <row r="54" spans="1:14" x14ac:dyDescent="0.25">
      <c r="A54" s="12"/>
      <c r="B54" s="12"/>
      <c r="C54" s="12"/>
      <c r="D54" s="12"/>
      <c r="E54" s="14"/>
      <c r="F54" s="14"/>
      <c r="G54" s="14"/>
      <c r="H54" s="14"/>
      <c r="I54" s="15">
        <f>IF($A54="","",SUMIFS('Movements'!$E$6:$E$3005,'Movements'!$B$6:$B$3005,$A54,'Movements'!$D$6:$D$3005,"In"))</f>
      </c>
      <c r="J54" s="15">
        <f>IF($A54="","",SUMIFS('Movements'!$E$6:$E$3005,'Movements'!$B$6:$B$3005,$A54,'Movements'!$D$6:$D$3005,"Out"))</f>
      </c>
      <c r="K54" s="15">
        <f>IF($A54="","",N(G54)+I54-J54)</f>
      </c>
      <c r="L54" s="15">
        <f>IF($A54="","",K54*N(E54))</f>
      </c>
      <c r="M54" s="15">
        <f>IF(OR($A54="",E54="",F54=""),"",F54-E54)</f>
      </c>
      <c r="N54" s="16">
        <f>IF($A54="","",IF(K54&lt;=0,"Out of stock",IF(AND(H54&lt;&gt;"",K54&lt;=H54),"Reorder","OK")))</f>
      </c>
    </row>
    <row r="55" spans="1:14" x14ac:dyDescent="0.25">
      <c r="A55" s="12"/>
      <c r="B55" s="12"/>
      <c r="C55" s="12"/>
      <c r="D55" s="12"/>
      <c r="E55" s="14"/>
      <c r="F55" s="14"/>
      <c r="G55" s="14"/>
      <c r="H55" s="14"/>
      <c r="I55" s="15">
        <f>IF($A55="","",SUMIFS('Movements'!$E$6:$E$3005,'Movements'!$B$6:$B$3005,$A55,'Movements'!$D$6:$D$3005,"In"))</f>
      </c>
      <c r="J55" s="15">
        <f>IF($A55="","",SUMIFS('Movements'!$E$6:$E$3005,'Movements'!$B$6:$B$3005,$A55,'Movements'!$D$6:$D$3005,"Out"))</f>
      </c>
      <c r="K55" s="15">
        <f>IF($A55="","",N(G55)+I55-J55)</f>
      </c>
      <c r="L55" s="15">
        <f>IF($A55="","",K55*N(E55))</f>
      </c>
      <c r="M55" s="15">
        <f>IF(OR($A55="",E55="",F55=""),"",F55-E55)</f>
      </c>
      <c r="N55" s="16">
        <f>IF($A55="","",IF(K55&lt;=0,"Out of stock",IF(AND(H55&lt;&gt;"",K55&lt;=H55),"Reorder","OK")))</f>
      </c>
    </row>
    <row r="56" spans="1:14" x14ac:dyDescent="0.25">
      <c r="A56" s="12"/>
      <c r="B56" s="12"/>
      <c r="C56" s="12"/>
      <c r="D56" s="12"/>
      <c r="E56" s="14"/>
      <c r="F56" s="14"/>
      <c r="G56" s="14"/>
      <c r="H56" s="14"/>
      <c r="I56" s="15">
        <f>IF($A56="","",SUMIFS('Movements'!$E$6:$E$3005,'Movements'!$B$6:$B$3005,$A56,'Movements'!$D$6:$D$3005,"In"))</f>
      </c>
      <c r="J56" s="15">
        <f>IF($A56="","",SUMIFS('Movements'!$E$6:$E$3005,'Movements'!$B$6:$B$3005,$A56,'Movements'!$D$6:$D$3005,"Out"))</f>
      </c>
      <c r="K56" s="15">
        <f>IF($A56="","",N(G56)+I56-J56)</f>
      </c>
      <c r="L56" s="15">
        <f>IF($A56="","",K56*N(E56))</f>
      </c>
      <c r="M56" s="15">
        <f>IF(OR($A56="",E56="",F56=""),"",F56-E56)</f>
      </c>
      <c r="N56" s="16">
        <f>IF($A56="","",IF(K56&lt;=0,"Out of stock",IF(AND(H56&lt;&gt;"",K56&lt;=H56),"Reorder","OK")))</f>
      </c>
    </row>
    <row r="57" spans="1:14" x14ac:dyDescent="0.25">
      <c r="A57" s="12"/>
      <c r="B57" s="12"/>
      <c r="C57" s="12"/>
      <c r="D57" s="12"/>
      <c r="E57" s="14"/>
      <c r="F57" s="14"/>
      <c r="G57" s="14"/>
      <c r="H57" s="14"/>
      <c r="I57" s="15">
        <f>IF($A57="","",SUMIFS('Movements'!$E$6:$E$3005,'Movements'!$B$6:$B$3005,$A57,'Movements'!$D$6:$D$3005,"In"))</f>
      </c>
      <c r="J57" s="15">
        <f>IF($A57="","",SUMIFS('Movements'!$E$6:$E$3005,'Movements'!$B$6:$B$3005,$A57,'Movements'!$D$6:$D$3005,"Out"))</f>
      </c>
      <c r="K57" s="15">
        <f>IF($A57="","",N(G57)+I57-J57)</f>
      </c>
      <c r="L57" s="15">
        <f>IF($A57="","",K57*N(E57))</f>
      </c>
      <c r="M57" s="15">
        <f>IF(OR($A57="",E57="",F57=""),"",F57-E57)</f>
      </c>
      <c r="N57" s="16">
        <f>IF($A57="","",IF(K57&lt;=0,"Out of stock",IF(AND(H57&lt;&gt;"",K57&lt;=H57),"Reorder","OK")))</f>
      </c>
    </row>
    <row r="58" spans="1:14" x14ac:dyDescent="0.25">
      <c r="A58" s="12"/>
      <c r="B58" s="12"/>
      <c r="C58" s="12"/>
      <c r="D58" s="12"/>
      <c r="E58" s="14"/>
      <c r="F58" s="14"/>
      <c r="G58" s="14"/>
      <c r="H58" s="14"/>
      <c r="I58" s="15">
        <f>IF($A58="","",SUMIFS('Movements'!$E$6:$E$3005,'Movements'!$B$6:$B$3005,$A58,'Movements'!$D$6:$D$3005,"In"))</f>
      </c>
      <c r="J58" s="15">
        <f>IF($A58="","",SUMIFS('Movements'!$E$6:$E$3005,'Movements'!$B$6:$B$3005,$A58,'Movements'!$D$6:$D$3005,"Out"))</f>
      </c>
      <c r="K58" s="15">
        <f>IF($A58="","",N(G58)+I58-J58)</f>
      </c>
      <c r="L58" s="15">
        <f>IF($A58="","",K58*N(E58))</f>
      </c>
      <c r="M58" s="15">
        <f>IF(OR($A58="",E58="",F58=""),"",F58-E58)</f>
      </c>
      <c r="N58" s="16">
        <f>IF($A58="","",IF(K58&lt;=0,"Out of stock",IF(AND(H58&lt;&gt;"",K58&lt;=H58),"Reorder","OK")))</f>
      </c>
    </row>
    <row r="59" spans="1:14" x14ac:dyDescent="0.25">
      <c r="A59" s="12"/>
      <c r="B59" s="12"/>
      <c r="C59" s="12"/>
      <c r="D59" s="12"/>
      <c r="E59" s="14"/>
      <c r="F59" s="14"/>
      <c r="G59" s="14"/>
      <c r="H59" s="14"/>
      <c r="I59" s="15">
        <f>IF($A59="","",SUMIFS('Movements'!$E$6:$E$3005,'Movements'!$B$6:$B$3005,$A59,'Movements'!$D$6:$D$3005,"In"))</f>
      </c>
      <c r="J59" s="15">
        <f>IF($A59="","",SUMIFS('Movements'!$E$6:$E$3005,'Movements'!$B$6:$B$3005,$A59,'Movements'!$D$6:$D$3005,"Out"))</f>
      </c>
      <c r="K59" s="15">
        <f>IF($A59="","",N(G59)+I59-J59)</f>
      </c>
      <c r="L59" s="15">
        <f>IF($A59="","",K59*N(E59))</f>
      </c>
      <c r="M59" s="15">
        <f>IF(OR($A59="",E59="",F59=""),"",F59-E59)</f>
      </c>
      <c r="N59" s="16">
        <f>IF($A59="","",IF(K59&lt;=0,"Out of stock",IF(AND(H59&lt;&gt;"",K59&lt;=H59),"Reorder","OK")))</f>
      </c>
    </row>
    <row r="60" spans="1:14" x14ac:dyDescent="0.25">
      <c r="A60" s="12"/>
      <c r="B60" s="12"/>
      <c r="C60" s="12"/>
      <c r="D60" s="12"/>
      <c r="E60" s="14"/>
      <c r="F60" s="14"/>
      <c r="G60" s="14"/>
      <c r="H60" s="14"/>
      <c r="I60" s="15">
        <f>IF($A60="","",SUMIFS('Movements'!$E$6:$E$3005,'Movements'!$B$6:$B$3005,$A60,'Movements'!$D$6:$D$3005,"In"))</f>
      </c>
      <c r="J60" s="15">
        <f>IF($A60="","",SUMIFS('Movements'!$E$6:$E$3005,'Movements'!$B$6:$B$3005,$A60,'Movements'!$D$6:$D$3005,"Out"))</f>
      </c>
      <c r="K60" s="15">
        <f>IF($A60="","",N(G60)+I60-J60)</f>
      </c>
      <c r="L60" s="15">
        <f>IF($A60="","",K60*N(E60))</f>
      </c>
      <c r="M60" s="15">
        <f>IF(OR($A60="",E60="",F60=""),"",F60-E60)</f>
      </c>
      <c r="N60" s="16">
        <f>IF($A60="","",IF(K60&lt;=0,"Out of stock",IF(AND(H60&lt;&gt;"",K60&lt;=H60),"Reorder","OK")))</f>
      </c>
    </row>
    <row r="61" spans="1:14" x14ac:dyDescent="0.25">
      <c r="A61" s="12"/>
      <c r="B61" s="12"/>
      <c r="C61" s="12"/>
      <c r="D61" s="12"/>
      <c r="E61" s="14"/>
      <c r="F61" s="14"/>
      <c r="G61" s="14"/>
      <c r="H61" s="14"/>
      <c r="I61" s="15">
        <f>IF($A61="","",SUMIFS('Movements'!$E$6:$E$3005,'Movements'!$B$6:$B$3005,$A61,'Movements'!$D$6:$D$3005,"In"))</f>
      </c>
      <c r="J61" s="15">
        <f>IF($A61="","",SUMIFS('Movements'!$E$6:$E$3005,'Movements'!$B$6:$B$3005,$A61,'Movements'!$D$6:$D$3005,"Out"))</f>
      </c>
      <c r="K61" s="15">
        <f>IF($A61="","",N(G61)+I61-J61)</f>
      </c>
      <c r="L61" s="15">
        <f>IF($A61="","",K61*N(E61))</f>
      </c>
      <c r="M61" s="15">
        <f>IF(OR($A61="",E61="",F61=""),"",F61-E61)</f>
      </c>
      <c r="N61" s="16">
        <f>IF($A61="","",IF(K61&lt;=0,"Out of stock",IF(AND(H61&lt;&gt;"",K61&lt;=H61),"Reorder","OK")))</f>
      </c>
    </row>
    <row r="62" spans="1:14" x14ac:dyDescent="0.25">
      <c r="A62" s="12"/>
      <c r="B62" s="12"/>
      <c r="C62" s="12"/>
      <c r="D62" s="12"/>
      <c r="E62" s="14"/>
      <c r="F62" s="14"/>
      <c r="G62" s="14"/>
      <c r="H62" s="14"/>
      <c r="I62" s="15">
        <f>IF($A62="","",SUMIFS('Movements'!$E$6:$E$3005,'Movements'!$B$6:$B$3005,$A62,'Movements'!$D$6:$D$3005,"In"))</f>
      </c>
      <c r="J62" s="15">
        <f>IF($A62="","",SUMIFS('Movements'!$E$6:$E$3005,'Movements'!$B$6:$B$3005,$A62,'Movements'!$D$6:$D$3005,"Out"))</f>
      </c>
      <c r="K62" s="15">
        <f>IF($A62="","",N(G62)+I62-J62)</f>
      </c>
      <c r="L62" s="15">
        <f>IF($A62="","",K62*N(E62))</f>
      </c>
      <c r="M62" s="15">
        <f>IF(OR($A62="",E62="",F62=""),"",F62-E62)</f>
      </c>
      <c r="N62" s="16">
        <f>IF($A62="","",IF(K62&lt;=0,"Out of stock",IF(AND(H62&lt;&gt;"",K62&lt;=H62),"Reorder","OK")))</f>
      </c>
    </row>
    <row r="63" spans="1:14" x14ac:dyDescent="0.25">
      <c r="A63" s="12"/>
      <c r="B63" s="12"/>
      <c r="C63" s="12"/>
      <c r="D63" s="12"/>
      <c r="E63" s="14"/>
      <c r="F63" s="14"/>
      <c r="G63" s="14"/>
      <c r="H63" s="14"/>
      <c r="I63" s="15">
        <f>IF($A63="","",SUMIFS('Movements'!$E$6:$E$3005,'Movements'!$B$6:$B$3005,$A63,'Movements'!$D$6:$D$3005,"In"))</f>
      </c>
      <c r="J63" s="15">
        <f>IF($A63="","",SUMIFS('Movements'!$E$6:$E$3005,'Movements'!$B$6:$B$3005,$A63,'Movements'!$D$6:$D$3005,"Out"))</f>
      </c>
      <c r="K63" s="15">
        <f>IF($A63="","",N(G63)+I63-J63)</f>
      </c>
      <c r="L63" s="15">
        <f>IF($A63="","",K63*N(E63))</f>
      </c>
      <c r="M63" s="15">
        <f>IF(OR($A63="",E63="",F63=""),"",F63-E63)</f>
      </c>
      <c r="N63" s="16">
        <f>IF($A63="","",IF(K63&lt;=0,"Out of stock",IF(AND(H63&lt;&gt;"",K63&lt;=H63),"Reorder","OK")))</f>
      </c>
    </row>
    <row r="64" spans="1:14" x14ac:dyDescent="0.25">
      <c r="A64" s="12"/>
      <c r="B64" s="12"/>
      <c r="C64" s="12"/>
      <c r="D64" s="12"/>
      <c r="E64" s="14"/>
      <c r="F64" s="14"/>
      <c r="G64" s="14"/>
      <c r="H64" s="14"/>
      <c r="I64" s="15">
        <f>IF($A64="","",SUMIFS('Movements'!$E$6:$E$3005,'Movements'!$B$6:$B$3005,$A64,'Movements'!$D$6:$D$3005,"In"))</f>
      </c>
      <c r="J64" s="15">
        <f>IF($A64="","",SUMIFS('Movements'!$E$6:$E$3005,'Movements'!$B$6:$B$3005,$A64,'Movements'!$D$6:$D$3005,"Out"))</f>
      </c>
      <c r="K64" s="15">
        <f>IF($A64="","",N(G64)+I64-J64)</f>
      </c>
      <c r="L64" s="15">
        <f>IF($A64="","",K64*N(E64))</f>
      </c>
      <c r="M64" s="15">
        <f>IF(OR($A64="",E64="",F64=""),"",F64-E64)</f>
      </c>
      <c r="N64" s="16">
        <f>IF($A64="","",IF(K64&lt;=0,"Out of stock",IF(AND(H64&lt;&gt;"",K64&lt;=H64),"Reorder","OK")))</f>
      </c>
    </row>
    <row r="65" spans="1:14" x14ac:dyDescent="0.25">
      <c r="A65" s="12"/>
      <c r="B65" s="12"/>
      <c r="C65" s="12"/>
      <c r="D65" s="12"/>
      <c r="E65" s="14"/>
      <c r="F65" s="14"/>
      <c r="G65" s="14"/>
      <c r="H65" s="14"/>
      <c r="I65" s="15">
        <f>IF($A65="","",SUMIFS('Movements'!$E$6:$E$3005,'Movements'!$B$6:$B$3005,$A65,'Movements'!$D$6:$D$3005,"In"))</f>
      </c>
      <c r="J65" s="15">
        <f>IF($A65="","",SUMIFS('Movements'!$E$6:$E$3005,'Movements'!$B$6:$B$3005,$A65,'Movements'!$D$6:$D$3005,"Out"))</f>
      </c>
      <c r="K65" s="15">
        <f>IF($A65="","",N(G65)+I65-J65)</f>
      </c>
      <c r="L65" s="15">
        <f>IF($A65="","",K65*N(E65))</f>
      </c>
      <c r="M65" s="15">
        <f>IF(OR($A65="",E65="",F65=""),"",F65-E65)</f>
      </c>
      <c r="N65" s="16">
        <f>IF($A65="","",IF(K65&lt;=0,"Out of stock",IF(AND(H65&lt;&gt;"",K65&lt;=H65),"Reorder","OK")))</f>
      </c>
    </row>
    <row r="66" spans="1:14" x14ac:dyDescent="0.25">
      <c r="A66" s="12"/>
      <c r="B66" s="12"/>
      <c r="C66" s="12"/>
      <c r="D66" s="12"/>
      <c r="E66" s="14"/>
      <c r="F66" s="14"/>
      <c r="G66" s="14"/>
      <c r="H66" s="14"/>
      <c r="I66" s="15">
        <f>IF($A66="","",SUMIFS('Movements'!$E$6:$E$3005,'Movements'!$B$6:$B$3005,$A66,'Movements'!$D$6:$D$3005,"In"))</f>
      </c>
      <c r="J66" s="15">
        <f>IF($A66="","",SUMIFS('Movements'!$E$6:$E$3005,'Movements'!$B$6:$B$3005,$A66,'Movements'!$D$6:$D$3005,"Out"))</f>
      </c>
      <c r="K66" s="15">
        <f>IF($A66="","",N(G66)+I66-J66)</f>
      </c>
      <c r="L66" s="15">
        <f>IF($A66="","",K66*N(E66))</f>
      </c>
      <c r="M66" s="15">
        <f>IF(OR($A66="",E66="",F66=""),"",F66-E66)</f>
      </c>
      <c r="N66" s="16">
        <f>IF($A66="","",IF(K66&lt;=0,"Out of stock",IF(AND(H66&lt;&gt;"",K66&lt;=H66),"Reorder","OK")))</f>
      </c>
    </row>
    <row r="67" spans="1:14" x14ac:dyDescent="0.25">
      <c r="A67" s="12"/>
      <c r="B67" s="12"/>
      <c r="C67" s="12"/>
      <c r="D67" s="12"/>
      <c r="E67" s="14"/>
      <c r="F67" s="14"/>
      <c r="G67" s="14"/>
      <c r="H67" s="14"/>
      <c r="I67" s="15">
        <f>IF($A67="","",SUMIFS('Movements'!$E$6:$E$3005,'Movements'!$B$6:$B$3005,$A67,'Movements'!$D$6:$D$3005,"In"))</f>
      </c>
      <c r="J67" s="15">
        <f>IF($A67="","",SUMIFS('Movements'!$E$6:$E$3005,'Movements'!$B$6:$B$3005,$A67,'Movements'!$D$6:$D$3005,"Out"))</f>
      </c>
      <c r="K67" s="15">
        <f>IF($A67="","",N(G67)+I67-J67)</f>
      </c>
      <c r="L67" s="15">
        <f>IF($A67="","",K67*N(E67))</f>
      </c>
      <c r="M67" s="15">
        <f>IF(OR($A67="",E67="",F67=""),"",F67-E67)</f>
      </c>
      <c r="N67" s="16">
        <f>IF($A67="","",IF(K67&lt;=0,"Out of stock",IF(AND(H67&lt;&gt;"",K67&lt;=H67),"Reorder","OK")))</f>
      </c>
    </row>
    <row r="68" spans="1:14" x14ac:dyDescent="0.25">
      <c r="A68" s="12"/>
      <c r="B68" s="12"/>
      <c r="C68" s="12"/>
      <c r="D68" s="12"/>
      <c r="E68" s="14"/>
      <c r="F68" s="14"/>
      <c r="G68" s="14"/>
      <c r="H68" s="14"/>
      <c r="I68" s="15">
        <f>IF($A68="","",SUMIFS('Movements'!$E$6:$E$3005,'Movements'!$B$6:$B$3005,$A68,'Movements'!$D$6:$D$3005,"In"))</f>
      </c>
      <c r="J68" s="15">
        <f>IF($A68="","",SUMIFS('Movements'!$E$6:$E$3005,'Movements'!$B$6:$B$3005,$A68,'Movements'!$D$6:$D$3005,"Out"))</f>
      </c>
      <c r="K68" s="15">
        <f>IF($A68="","",N(G68)+I68-J68)</f>
      </c>
      <c r="L68" s="15">
        <f>IF($A68="","",K68*N(E68))</f>
      </c>
      <c r="M68" s="15">
        <f>IF(OR($A68="",E68="",F68=""),"",F68-E68)</f>
      </c>
      <c r="N68" s="16">
        <f>IF($A68="","",IF(K68&lt;=0,"Out of stock",IF(AND(H68&lt;&gt;"",K68&lt;=H68),"Reorder","OK")))</f>
      </c>
    </row>
    <row r="69" spans="1:14" x14ac:dyDescent="0.25">
      <c r="A69" s="12"/>
      <c r="B69" s="12"/>
      <c r="C69" s="12"/>
      <c r="D69" s="12"/>
      <c r="E69" s="14"/>
      <c r="F69" s="14"/>
      <c r="G69" s="14"/>
      <c r="H69" s="14"/>
      <c r="I69" s="15">
        <f>IF($A69="","",SUMIFS('Movements'!$E$6:$E$3005,'Movements'!$B$6:$B$3005,$A69,'Movements'!$D$6:$D$3005,"In"))</f>
      </c>
      <c r="J69" s="15">
        <f>IF($A69="","",SUMIFS('Movements'!$E$6:$E$3005,'Movements'!$B$6:$B$3005,$A69,'Movements'!$D$6:$D$3005,"Out"))</f>
      </c>
      <c r="K69" s="15">
        <f>IF($A69="","",N(G69)+I69-J69)</f>
      </c>
      <c r="L69" s="15">
        <f>IF($A69="","",K69*N(E69))</f>
      </c>
      <c r="M69" s="15">
        <f>IF(OR($A69="",E69="",F69=""),"",F69-E69)</f>
      </c>
      <c r="N69" s="16">
        <f>IF($A69="","",IF(K69&lt;=0,"Out of stock",IF(AND(H69&lt;&gt;"",K69&lt;=H69),"Reorder","OK")))</f>
      </c>
    </row>
    <row r="70" spans="1:14" x14ac:dyDescent="0.25">
      <c r="A70" s="12"/>
      <c r="B70" s="12"/>
      <c r="C70" s="12"/>
      <c r="D70" s="12"/>
      <c r="E70" s="14"/>
      <c r="F70" s="14"/>
      <c r="G70" s="14"/>
      <c r="H70" s="14"/>
      <c r="I70" s="15">
        <f>IF($A70="","",SUMIFS('Movements'!$E$6:$E$3005,'Movements'!$B$6:$B$3005,$A70,'Movements'!$D$6:$D$3005,"In"))</f>
      </c>
      <c r="J70" s="15">
        <f>IF($A70="","",SUMIFS('Movements'!$E$6:$E$3005,'Movements'!$B$6:$B$3005,$A70,'Movements'!$D$6:$D$3005,"Out"))</f>
      </c>
      <c r="K70" s="15">
        <f>IF($A70="","",N(G70)+I70-J70)</f>
      </c>
      <c r="L70" s="15">
        <f>IF($A70="","",K70*N(E70))</f>
      </c>
      <c r="M70" s="15">
        <f>IF(OR($A70="",E70="",F70=""),"",F70-E70)</f>
      </c>
      <c r="N70" s="16">
        <f>IF($A70="","",IF(K70&lt;=0,"Out of stock",IF(AND(H70&lt;&gt;"",K70&lt;=H70),"Reorder","OK")))</f>
      </c>
    </row>
    <row r="71" spans="1:14" x14ac:dyDescent="0.25">
      <c r="A71" s="12"/>
      <c r="B71" s="12"/>
      <c r="C71" s="12"/>
      <c r="D71" s="12"/>
      <c r="E71" s="14"/>
      <c r="F71" s="14"/>
      <c r="G71" s="14"/>
      <c r="H71" s="14"/>
      <c r="I71" s="15">
        <f>IF($A71="","",SUMIFS('Movements'!$E$6:$E$3005,'Movements'!$B$6:$B$3005,$A71,'Movements'!$D$6:$D$3005,"In"))</f>
      </c>
      <c r="J71" s="15">
        <f>IF($A71="","",SUMIFS('Movements'!$E$6:$E$3005,'Movements'!$B$6:$B$3005,$A71,'Movements'!$D$6:$D$3005,"Out"))</f>
      </c>
      <c r="K71" s="15">
        <f>IF($A71="","",N(G71)+I71-J71)</f>
      </c>
      <c r="L71" s="15">
        <f>IF($A71="","",K71*N(E71))</f>
      </c>
      <c r="M71" s="15">
        <f>IF(OR($A71="",E71="",F71=""),"",F71-E71)</f>
      </c>
      <c r="N71" s="16">
        <f>IF($A71="","",IF(K71&lt;=0,"Out of stock",IF(AND(H71&lt;&gt;"",K71&lt;=H71),"Reorder","OK")))</f>
      </c>
    </row>
    <row r="72" spans="1:14" x14ac:dyDescent="0.25">
      <c r="A72" s="12"/>
      <c r="B72" s="12"/>
      <c r="C72" s="12"/>
      <c r="D72" s="12"/>
      <c r="E72" s="14"/>
      <c r="F72" s="14"/>
      <c r="G72" s="14"/>
      <c r="H72" s="14"/>
      <c r="I72" s="15">
        <f>IF($A72="","",SUMIFS('Movements'!$E$6:$E$3005,'Movements'!$B$6:$B$3005,$A72,'Movements'!$D$6:$D$3005,"In"))</f>
      </c>
      <c r="J72" s="15">
        <f>IF($A72="","",SUMIFS('Movements'!$E$6:$E$3005,'Movements'!$B$6:$B$3005,$A72,'Movements'!$D$6:$D$3005,"Out"))</f>
      </c>
      <c r="K72" s="15">
        <f>IF($A72="","",N(G72)+I72-J72)</f>
      </c>
      <c r="L72" s="15">
        <f>IF($A72="","",K72*N(E72))</f>
      </c>
      <c r="M72" s="15">
        <f>IF(OR($A72="",E72="",F72=""),"",F72-E72)</f>
      </c>
      <c r="N72" s="16">
        <f>IF($A72="","",IF(K72&lt;=0,"Out of stock",IF(AND(H72&lt;&gt;"",K72&lt;=H72),"Reorder","OK")))</f>
      </c>
    </row>
    <row r="73" spans="1:14" x14ac:dyDescent="0.25">
      <c r="A73" s="12"/>
      <c r="B73" s="12"/>
      <c r="C73" s="12"/>
      <c r="D73" s="12"/>
      <c r="E73" s="14"/>
      <c r="F73" s="14"/>
      <c r="G73" s="14"/>
      <c r="H73" s="14"/>
      <c r="I73" s="15">
        <f>IF($A73="","",SUMIFS('Movements'!$E$6:$E$3005,'Movements'!$B$6:$B$3005,$A73,'Movements'!$D$6:$D$3005,"In"))</f>
      </c>
      <c r="J73" s="15">
        <f>IF($A73="","",SUMIFS('Movements'!$E$6:$E$3005,'Movements'!$B$6:$B$3005,$A73,'Movements'!$D$6:$D$3005,"Out"))</f>
      </c>
      <c r="K73" s="15">
        <f>IF($A73="","",N(G73)+I73-J73)</f>
      </c>
      <c r="L73" s="15">
        <f>IF($A73="","",K73*N(E73))</f>
      </c>
      <c r="M73" s="15">
        <f>IF(OR($A73="",E73="",F73=""),"",F73-E73)</f>
      </c>
      <c r="N73" s="16">
        <f>IF($A73="","",IF(K73&lt;=0,"Out of stock",IF(AND(H73&lt;&gt;"",K73&lt;=H73),"Reorder","OK")))</f>
      </c>
    </row>
    <row r="74" spans="1:14" x14ac:dyDescent="0.25">
      <c r="A74" s="12"/>
      <c r="B74" s="12"/>
      <c r="C74" s="12"/>
      <c r="D74" s="12"/>
      <c r="E74" s="14"/>
      <c r="F74" s="14"/>
      <c r="G74" s="14"/>
      <c r="H74" s="14"/>
      <c r="I74" s="15">
        <f>IF($A74="","",SUMIFS('Movements'!$E$6:$E$3005,'Movements'!$B$6:$B$3005,$A74,'Movements'!$D$6:$D$3005,"In"))</f>
      </c>
      <c r="J74" s="15">
        <f>IF($A74="","",SUMIFS('Movements'!$E$6:$E$3005,'Movements'!$B$6:$B$3005,$A74,'Movements'!$D$6:$D$3005,"Out"))</f>
      </c>
      <c r="K74" s="15">
        <f>IF($A74="","",N(G74)+I74-J74)</f>
      </c>
      <c r="L74" s="15">
        <f>IF($A74="","",K74*N(E74))</f>
      </c>
      <c r="M74" s="15">
        <f>IF(OR($A74="",E74="",F74=""),"",F74-E74)</f>
      </c>
      <c r="N74" s="16">
        <f>IF($A74="","",IF(K74&lt;=0,"Out of stock",IF(AND(H74&lt;&gt;"",K74&lt;=H74),"Reorder","OK")))</f>
      </c>
    </row>
    <row r="75" spans="1:14" x14ac:dyDescent="0.25">
      <c r="A75" s="12"/>
      <c r="B75" s="12"/>
      <c r="C75" s="12"/>
      <c r="D75" s="12"/>
      <c r="E75" s="14"/>
      <c r="F75" s="14"/>
      <c r="G75" s="14"/>
      <c r="H75" s="14"/>
      <c r="I75" s="15">
        <f>IF($A75="","",SUMIFS('Movements'!$E$6:$E$3005,'Movements'!$B$6:$B$3005,$A75,'Movements'!$D$6:$D$3005,"In"))</f>
      </c>
      <c r="J75" s="15">
        <f>IF($A75="","",SUMIFS('Movements'!$E$6:$E$3005,'Movements'!$B$6:$B$3005,$A75,'Movements'!$D$6:$D$3005,"Out"))</f>
      </c>
      <c r="K75" s="15">
        <f>IF($A75="","",N(G75)+I75-J75)</f>
      </c>
      <c r="L75" s="15">
        <f>IF($A75="","",K75*N(E75))</f>
      </c>
      <c r="M75" s="15">
        <f>IF(OR($A75="",E75="",F75=""),"",F75-E75)</f>
      </c>
      <c r="N75" s="16">
        <f>IF($A75="","",IF(K75&lt;=0,"Out of stock",IF(AND(H75&lt;&gt;"",K75&lt;=H75),"Reorder","OK")))</f>
      </c>
    </row>
    <row r="76" spans="1:14" x14ac:dyDescent="0.25">
      <c r="A76" s="12"/>
      <c r="B76" s="12"/>
      <c r="C76" s="12"/>
      <c r="D76" s="12"/>
      <c r="E76" s="14"/>
      <c r="F76" s="14"/>
      <c r="G76" s="14"/>
      <c r="H76" s="14"/>
      <c r="I76" s="15">
        <f>IF($A76="","",SUMIFS('Movements'!$E$6:$E$3005,'Movements'!$B$6:$B$3005,$A76,'Movements'!$D$6:$D$3005,"In"))</f>
      </c>
      <c r="J76" s="15">
        <f>IF($A76="","",SUMIFS('Movements'!$E$6:$E$3005,'Movements'!$B$6:$B$3005,$A76,'Movements'!$D$6:$D$3005,"Out"))</f>
      </c>
      <c r="K76" s="15">
        <f>IF($A76="","",N(G76)+I76-J76)</f>
      </c>
      <c r="L76" s="15">
        <f>IF($A76="","",K76*N(E76))</f>
      </c>
      <c r="M76" s="15">
        <f>IF(OR($A76="",E76="",F76=""),"",F76-E76)</f>
      </c>
      <c r="N76" s="16">
        <f>IF($A76="","",IF(K76&lt;=0,"Out of stock",IF(AND(H76&lt;&gt;"",K76&lt;=H76),"Reorder","OK")))</f>
      </c>
    </row>
    <row r="77" spans="1:14" x14ac:dyDescent="0.25">
      <c r="A77" s="12"/>
      <c r="B77" s="12"/>
      <c r="C77" s="12"/>
      <c r="D77" s="12"/>
      <c r="E77" s="14"/>
      <c r="F77" s="14"/>
      <c r="G77" s="14"/>
      <c r="H77" s="14"/>
      <c r="I77" s="15">
        <f>IF($A77="","",SUMIFS('Movements'!$E$6:$E$3005,'Movements'!$B$6:$B$3005,$A77,'Movements'!$D$6:$D$3005,"In"))</f>
      </c>
      <c r="J77" s="15">
        <f>IF($A77="","",SUMIFS('Movements'!$E$6:$E$3005,'Movements'!$B$6:$B$3005,$A77,'Movements'!$D$6:$D$3005,"Out"))</f>
      </c>
      <c r="K77" s="15">
        <f>IF($A77="","",N(G77)+I77-J77)</f>
      </c>
      <c r="L77" s="15">
        <f>IF($A77="","",K77*N(E77))</f>
      </c>
      <c r="M77" s="15">
        <f>IF(OR($A77="",E77="",F77=""),"",F77-E77)</f>
      </c>
      <c r="N77" s="16">
        <f>IF($A77="","",IF(K77&lt;=0,"Out of stock",IF(AND(H77&lt;&gt;"",K77&lt;=H77),"Reorder","OK")))</f>
      </c>
    </row>
    <row r="78" spans="1:14" x14ac:dyDescent="0.25">
      <c r="A78" s="12"/>
      <c r="B78" s="12"/>
      <c r="C78" s="12"/>
      <c r="D78" s="12"/>
      <c r="E78" s="14"/>
      <c r="F78" s="14"/>
      <c r="G78" s="14"/>
      <c r="H78" s="14"/>
      <c r="I78" s="15">
        <f>IF($A78="","",SUMIFS('Movements'!$E$6:$E$3005,'Movements'!$B$6:$B$3005,$A78,'Movements'!$D$6:$D$3005,"In"))</f>
      </c>
      <c r="J78" s="15">
        <f>IF($A78="","",SUMIFS('Movements'!$E$6:$E$3005,'Movements'!$B$6:$B$3005,$A78,'Movements'!$D$6:$D$3005,"Out"))</f>
      </c>
      <c r="K78" s="15">
        <f>IF($A78="","",N(G78)+I78-J78)</f>
      </c>
      <c r="L78" s="15">
        <f>IF($A78="","",K78*N(E78))</f>
      </c>
      <c r="M78" s="15">
        <f>IF(OR($A78="",E78="",F78=""),"",F78-E78)</f>
      </c>
      <c r="N78" s="16">
        <f>IF($A78="","",IF(K78&lt;=0,"Out of stock",IF(AND(H78&lt;&gt;"",K78&lt;=H78),"Reorder","OK")))</f>
      </c>
    </row>
    <row r="79" spans="1:14" x14ac:dyDescent="0.25">
      <c r="A79" s="12"/>
      <c r="B79" s="12"/>
      <c r="C79" s="12"/>
      <c r="D79" s="12"/>
      <c r="E79" s="14"/>
      <c r="F79" s="14"/>
      <c r="G79" s="14"/>
      <c r="H79" s="14"/>
      <c r="I79" s="15">
        <f>IF($A79="","",SUMIFS('Movements'!$E$6:$E$3005,'Movements'!$B$6:$B$3005,$A79,'Movements'!$D$6:$D$3005,"In"))</f>
      </c>
      <c r="J79" s="15">
        <f>IF($A79="","",SUMIFS('Movements'!$E$6:$E$3005,'Movements'!$B$6:$B$3005,$A79,'Movements'!$D$6:$D$3005,"Out"))</f>
      </c>
      <c r="K79" s="15">
        <f>IF($A79="","",N(G79)+I79-J79)</f>
      </c>
      <c r="L79" s="15">
        <f>IF($A79="","",K79*N(E79))</f>
      </c>
      <c r="M79" s="15">
        <f>IF(OR($A79="",E79="",F79=""),"",F79-E79)</f>
      </c>
      <c r="N79" s="16">
        <f>IF($A79="","",IF(K79&lt;=0,"Out of stock",IF(AND(H79&lt;&gt;"",K79&lt;=H79),"Reorder","OK")))</f>
      </c>
    </row>
    <row r="80" spans="1:14" x14ac:dyDescent="0.25">
      <c r="A80" s="12"/>
      <c r="B80" s="12"/>
      <c r="C80" s="12"/>
      <c r="D80" s="12"/>
      <c r="E80" s="14"/>
      <c r="F80" s="14"/>
      <c r="G80" s="14"/>
      <c r="H80" s="14"/>
      <c r="I80" s="15">
        <f>IF($A80="","",SUMIFS('Movements'!$E$6:$E$3005,'Movements'!$B$6:$B$3005,$A80,'Movements'!$D$6:$D$3005,"In"))</f>
      </c>
      <c r="J80" s="15">
        <f>IF($A80="","",SUMIFS('Movements'!$E$6:$E$3005,'Movements'!$B$6:$B$3005,$A80,'Movements'!$D$6:$D$3005,"Out"))</f>
      </c>
      <c r="K80" s="15">
        <f>IF($A80="","",N(G80)+I80-J80)</f>
      </c>
      <c r="L80" s="15">
        <f>IF($A80="","",K80*N(E80))</f>
      </c>
      <c r="M80" s="15">
        <f>IF(OR($A80="",E80="",F80=""),"",F80-E80)</f>
      </c>
      <c r="N80" s="16">
        <f>IF($A80="","",IF(K80&lt;=0,"Out of stock",IF(AND(H80&lt;&gt;"",K80&lt;=H80),"Reorder","OK")))</f>
      </c>
    </row>
    <row r="81" spans="1:14" x14ac:dyDescent="0.25">
      <c r="A81" s="12"/>
      <c r="B81" s="12"/>
      <c r="C81" s="12"/>
      <c r="D81" s="12"/>
      <c r="E81" s="14"/>
      <c r="F81" s="14"/>
      <c r="G81" s="14"/>
      <c r="H81" s="14"/>
      <c r="I81" s="15">
        <f>IF($A81="","",SUMIFS('Movements'!$E$6:$E$3005,'Movements'!$B$6:$B$3005,$A81,'Movements'!$D$6:$D$3005,"In"))</f>
      </c>
      <c r="J81" s="15">
        <f>IF($A81="","",SUMIFS('Movements'!$E$6:$E$3005,'Movements'!$B$6:$B$3005,$A81,'Movements'!$D$6:$D$3005,"Out"))</f>
      </c>
      <c r="K81" s="15">
        <f>IF($A81="","",N(G81)+I81-J81)</f>
      </c>
      <c r="L81" s="15">
        <f>IF($A81="","",K81*N(E81))</f>
      </c>
      <c r="M81" s="15">
        <f>IF(OR($A81="",E81="",F81=""),"",F81-E81)</f>
      </c>
      <c r="N81" s="16">
        <f>IF($A81="","",IF(K81&lt;=0,"Out of stock",IF(AND(H81&lt;&gt;"",K81&lt;=H81),"Reorder","OK")))</f>
      </c>
    </row>
    <row r="82" spans="1:14" x14ac:dyDescent="0.25">
      <c r="A82" s="12"/>
      <c r="B82" s="12"/>
      <c r="C82" s="12"/>
      <c r="D82" s="12"/>
      <c r="E82" s="14"/>
      <c r="F82" s="14"/>
      <c r="G82" s="14"/>
      <c r="H82" s="14"/>
      <c r="I82" s="15">
        <f>IF($A82="","",SUMIFS('Movements'!$E$6:$E$3005,'Movements'!$B$6:$B$3005,$A82,'Movements'!$D$6:$D$3005,"In"))</f>
      </c>
      <c r="J82" s="15">
        <f>IF($A82="","",SUMIFS('Movements'!$E$6:$E$3005,'Movements'!$B$6:$B$3005,$A82,'Movements'!$D$6:$D$3005,"Out"))</f>
      </c>
      <c r="K82" s="15">
        <f>IF($A82="","",N(G82)+I82-J82)</f>
      </c>
      <c r="L82" s="15">
        <f>IF($A82="","",K82*N(E82))</f>
      </c>
      <c r="M82" s="15">
        <f>IF(OR($A82="",E82="",F82=""),"",F82-E82)</f>
      </c>
      <c r="N82" s="16">
        <f>IF($A82="","",IF(K82&lt;=0,"Out of stock",IF(AND(H82&lt;&gt;"",K82&lt;=H82),"Reorder","OK")))</f>
      </c>
    </row>
    <row r="83" spans="1:14" x14ac:dyDescent="0.25">
      <c r="A83" s="12"/>
      <c r="B83" s="12"/>
      <c r="C83" s="12"/>
      <c r="D83" s="12"/>
      <c r="E83" s="14"/>
      <c r="F83" s="14"/>
      <c r="G83" s="14"/>
      <c r="H83" s="14"/>
      <c r="I83" s="15">
        <f>IF($A83="","",SUMIFS('Movements'!$E$6:$E$3005,'Movements'!$B$6:$B$3005,$A83,'Movements'!$D$6:$D$3005,"In"))</f>
      </c>
      <c r="J83" s="15">
        <f>IF($A83="","",SUMIFS('Movements'!$E$6:$E$3005,'Movements'!$B$6:$B$3005,$A83,'Movements'!$D$6:$D$3005,"Out"))</f>
      </c>
      <c r="K83" s="15">
        <f>IF($A83="","",N(G83)+I83-J83)</f>
      </c>
      <c r="L83" s="15">
        <f>IF($A83="","",K83*N(E83))</f>
      </c>
      <c r="M83" s="15">
        <f>IF(OR($A83="",E83="",F83=""),"",F83-E83)</f>
      </c>
      <c r="N83" s="16">
        <f>IF($A83="","",IF(K83&lt;=0,"Out of stock",IF(AND(H83&lt;&gt;"",K83&lt;=H83),"Reorder","OK")))</f>
      </c>
    </row>
    <row r="84" spans="1:14" x14ac:dyDescent="0.25">
      <c r="A84" s="12"/>
      <c r="B84" s="12"/>
      <c r="C84" s="12"/>
      <c r="D84" s="12"/>
      <c r="E84" s="14"/>
      <c r="F84" s="14"/>
      <c r="G84" s="14"/>
      <c r="H84" s="14"/>
      <c r="I84" s="15">
        <f>IF($A84="","",SUMIFS('Movements'!$E$6:$E$3005,'Movements'!$B$6:$B$3005,$A84,'Movements'!$D$6:$D$3005,"In"))</f>
      </c>
      <c r="J84" s="15">
        <f>IF($A84="","",SUMIFS('Movements'!$E$6:$E$3005,'Movements'!$B$6:$B$3005,$A84,'Movements'!$D$6:$D$3005,"Out"))</f>
      </c>
      <c r="K84" s="15">
        <f>IF($A84="","",N(G84)+I84-J84)</f>
      </c>
      <c r="L84" s="15">
        <f>IF($A84="","",K84*N(E84))</f>
      </c>
      <c r="M84" s="15">
        <f>IF(OR($A84="",E84="",F84=""),"",F84-E84)</f>
      </c>
      <c r="N84" s="16">
        <f>IF($A84="","",IF(K84&lt;=0,"Out of stock",IF(AND(H84&lt;&gt;"",K84&lt;=H84),"Reorder","OK")))</f>
      </c>
    </row>
    <row r="85" spans="1:14" x14ac:dyDescent="0.25">
      <c r="A85" s="12"/>
      <c r="B85" s="12"/>
      <c r="C85" s="12"/>
      <c r="D85" s="12"/>
      <c r="E85" s="14"/>
      <c r="F85" s="14"/>
      <c r="G85" s="14"/>
      <c r="H85" s="14"/>
      <c r="I85" s="15">
        <f>IF($A85="","",SUMIFS('Movements'!$E$6:$E$3005,'Movements'!$B$6:$B$3005,$A85,'Movements'!$D$6:$D$3005,"In"))</f>
      </c>
      <c r="J85" s="15">
        <f>IF($A85="","",SUMIFS('Movements'!$E$6:$E$3005,'Movements'!$B$6:$B$3005,$A85,'Movements'!$D$6:$D$3005,"Out"))</f>
      </c>
      <c r="K85" s="15">
        <f>IF($A85="","",N(G85)+I85-J85)</f>
      </c>
      <c r="L85" s="15">
        <f>IF($A85="","",K85*N(E85))</f>
      </c>
      <c r="M85" s="15">
        <f>IF(OR($A85="",E85="",F85=""),"",F85-E85)</f>
      </c>
      <c r="N85" s="16">
        <f>IF($A85="","",IF(K85&lt;=0,"Out of stock",IF(AND(H85&lt;&gt;"",K85&lt;=H85),"Reorder","OK")))</f>
      </c>
    </row>
    <row r="86" spans="1:14" x14ac:dyDescent="0.25">
      <c r="A86" s="12"/>
      <c r="B86" s="12"/>
      <c r="C86" s="12"/>
      <c r="D86" s="12"/>
      <c r="E86" s="14"/>
      <c r="F86" s="14"/>
      <c r="G86" s="14"/>
      <c r="H86" s="14"/>
      <c r="I86" s="15">
        <f>IF($A86="","",SUMIFS('Movements'!$E$6:$E$3005,'Movements'!$B$6:$B$3005,$A86,'Movements'!$D$6:$D$3005,"In"))</f>
      </c>
      <c r="J86" s="15">
        <f>IF($A86="","",SUMIFS('Movements'!$E$6:$E$3005,'Movements'!$B$6:$B$3005,$A86,'Movements'!$D$6:$D$3005,"Out"))</f>
      </c>
      <c r="K86" s="15">
        <f>IF($A86="","",N(G86)+I86-J86)</f>
      </c>
      <c r="L86" s="15">
        <f>IF($A86="","",K86*N(E86))</f>
      </c>
      <c r="M86" s="15">
        <f>IF(OR($A86="",E86="",F86=""),"",F86-E86)</f>
      </c>
      <c r="N86" s="16">
        <f>IF($A86="","",IF(K86&lt;=0,"Out of stock",IF(AND(H86&lt;&gt;"",K86&lt;=H86),"Reorder","OK")))</f>
      </c>
    </row>
    <row r="87" spans="1:14" x14ac:dyDescent="0.25">
      <c r="A87" s="12"/>
      <c r="B87" s="12"/>
      <c r="C87" s="12"/>
      <c r="D87" s="12"/>
      <c r="E87" s="14"/>
      <c r="F87" s="14"/>
      <c r="G87" s="14"/>
      <c r="H87" s="14"/>
      <c r="I87" s="15">
        <f>IF($A87="","",SUMIFS('Movements'!$E$6:$E$3005,'Movements'!$B$6:$B$3005,$A87,'Movements'!$D$6:$D$3005,"In"))</f>
      </c>
      <c r="J87" s="15">
        <f>IF($A87="","",SUMIFS('Movements'!$E$6:$E$3005,'Movements'!$B$6:$B$3005,$A87,'Movements'!$D$6:$D$3005,"Out"))</f>
      </c>
      <c r="K87" s="15">
        <f>IF($A87="","",N(G87)+I87-J87)</f>
      </c>
      <c r="L87" s="15">
        <f>IF($A87="","",K87*N(E87))</f>
      </c>
      <c r="M87" s="15">
        <f>IF(OR($A87="",E87="",F87=""),"",F87-E87)</f>
      </c>
      <c r="N87" s="16">
        <f>IF($A87="","",IF(K87&lt;=0,"Out of stock",IF(AND(H87&lt;&gt;"",K87&lt;=H87),"Reorder","OK")))</f>
      </c>
    </row>
    <row r="88" spans="1:14" x14ac:dyDescent="0.25">
      <c r="A88" s="12"/>
      <c r="B88" s="12"/>
      <c r="C88" s="12"/>
      <c r="D88" s="12"/>
      <c r="E88" s="14"/>
      <c r="F88" s="14"/>
      <c r="G88" s="14"/>
      <c r="H88" s="14"/>
      <c r="I88" s="15">
        <f>IF($A88="","",SUMIFS('Movements'!$E$6:$E$3005,'Movements'!$B$6:$B$3005,$A88,'Movements'!$D$6:$D$3005,"In"))</f>
      </c>
      <c r="J88" s="15">
        <f>IF($A88="","",SUMIFS('Movements'!$E$6:$E$3005,'Movements'!$B$6:$B$3005,$A88,'Movements'!$D$6:$D$3005,"Out"))</f>
      </c>
      <c r="K88" s="15">
        <f>IF($A88="","",N(G88)+I88-J88)</f>
      </c>
      <c r="L88" s="15">
        <f>IF($A88="","",K88*N(E88))</f>
      </c>
      <c r="M88" s="15">
        <f>IF(OR($A88="",E88="",F88=""),"",F88-E88)</f>
      </c>
      <c r="N88" s="16">
        <f>IF($A88="","",IF(K88&lt;=0,"Out of stock",IF(AND(H88&lt;&gt;"",K88&lt;=H88),"Reorder","OK")))</f>
      </c>
    </row>
    <row r="89" spans="1:14" x14ac:dyDescent="0.25">
      <c r="A89" s="12"/>
      <c r="B89" s="12"/>
      <c r="C89" s="12"/>
      <c r="D89" s="12"/>
      <c r="E89" s="14"/>
      <c r="F89" s="14"/>
      <c r="G89" s="14"/>
      <c r="H89" s="14"/>
      <c r="I89" s="15">
        <f>IF($A89="","",SUMIFS('Movements'!$E$6:$E$3005,'Movements'!$B$6:$B$3005,$A89,'Movements'!$D$6:$D$3005,"In"))</f>
      </c>
      <c r="J89" s="15">
        <f>IF($A89="","",SUMIFS('Movements'!$E$6:$E$3005,'Movements'!$B$6:$B$3005,$A89,'Movements'!$D$6:$D$3005,"Out"))</f>
      </c>
      <c r="K89" s="15">
        <f>IF($A89="","",N(G89)+I89-J89)</f>
      </c>
      <c r="L89" s="15">
        <f>IF($A89="","",K89*N(E89))</f>
      </c>
      <c r="M89" s="15">
        <f>IF(OR($A89="",E89="",F89=""),"",F89-E89)</f>
      </c>
      <c r="N89" s="16">
        <f>IF($A89="","",IF(K89&lt;=0,"Out of stock",IF(AND(H89&lt;&gt;"",K89&lt;=H89),"Reorder","OK")))</f>
      </c>
    </row>
    <row r="90" spans="1:14" x14ac:dyDescent="0.25">
      <c r="A90" s="12"/>
      <c r="B90" s="12"/>
      <c r="C90" s="12"/>
      <c r="D90" s="12"/>
      <c r="E90" s="14"/>
      <c r="F90" s="14"/>
      <c r="G90" s="14"/>
      <c r="H90" s="14"/>
      <c r="I90" s="15">
        <f>IF($A90="","",SUMIFS('Movements'!$E$6:$E$3005,'Movements'!$B$6:$B$3005,$A90,'Movements'!$D$6:$D$3005,"In"))</f>
      </c>
      <c r="J90" s="15">
        <f>IF($A90="","",SUMIFS('Movements'!$E$6:$E$3005,'Movements'!$B$6:$B$3005,$A90,'Movements'!$D$6:$D$3005,"Out"))</f>
      </c>
      <c r="K90" s="15">
        <f>IF($A90="","",N(G90)+I90-J90)</f>
      </c>
      <c r="L90" s="15">
        <f>IF($A90="","",K90*N(E90))</f>
      </c>
      <c r="M90" s="15">
        <f>IF(OR($A90="",E90="",F90=""),"",F90-E90)</f>
      </c>
      <c r="N90" s="16">
        <f>IF($A90="","",IF(K90&lt;=0,"Out of stock",IF(AND(H90&lt;&gt;"",K90&lt;=H90),"Reorder","OK")))</f>
      </c>
    </row>
    <row r="91" spans="1:14" x14ac:dyDescent="0.25">
      <c r="A91" s="12"/>
      <c r="B91" s="12"/>
      <c r="C91" s="12"/>
      <c r="D91" s="12"/>
      <c r="E91" s="14"/>
      <c r="F91" s="14"/>
      <c r="G91" s="14"/>
      <c r="H91" s="14"/>
      <c r="I91" s="15">
        <f>IF($A91="","",SUMIFS('Movements'!$E$6:$E$3005,'Movements'!$B$6:$B$3005,$A91,'Movements'!$D$6:$D$3005,"In"))</f>
      </c>
      <c r="J91" s="15">
        <f>IF($A91="","",SUMIFS('Movements'!$E$6:$E$3005,'Movements'!$B$6:$B$3005,$A91,'Movements'!$D$6:$D$3005,"Out"))</f>
      </c>
      <c r="K91" s="15">
        <f>IF($A91="","",N(G91)+I91-J91)</f>
      </c>
      <c r="L91" s="15">
        <f>IF($A91="","",K91*N(E91))</f>
      </c>
      <c r="M91" s="15">
        <f>IF(OR($A91="",E91="",F91=""),"",F91-E91)</f>
      </c>
      <c r="N91" s="16">
        <f>IF($A91="","",IF(K91&lt;=0,"Out of stock",IF(AND(H91&lt;&gt;"",K91&lt;=H91),"Reorder","OK")))</f>
      </c>
    </row>
    <row r="92" spans="1:14" x14ac:dyDescent="0.25">
      <c r="A92" s="12"/>
      <c r="B92" s="12"/>
      <c r="C92" s="12"/>
      <c r="D92" s="12"/>
      <c r="E92" s="14"/>
      <c r="F92" s="14"/>
      <c r="G92" s="14"/>
      <c r="H92" s="14"/>
      <c r="I92" s="15">
        <f>IF($A92="","",SUMIFS('Movements'!$E$6:$E$3005,'Movements'!$B$6:$B$3005,$A92,'Movements'!$D$6:$D$3005,"In"))</f>
      </c>
      <c r="J92" s="15">
        <f>IF($A92="","",SUMIFS('Movements'!$E$6:$E$3005,'Movements'!$B$6:$B$3005,$A92,'Movements'!$D$6:$D$3005,"Out"))</f>
      </c>
      <c r="K92" s="15">
        <f>IF($A92="","",N(G92)+I92-J92)</f>
      </c>
      <c r="L92" s="15">
        <f>IF($A92="","",K92*N(E92))</f>
      </c>
      <c r="M92" s="15">
        <f>IF(OR($A92="",E92="",F92=""),"",F92-E92)</f>
      </c>
      <c r="N92" s="16">
        <f>IF($A92="","",IF(K92&lt;=0,"Out of stock",IF(AND(H92&lt;&gt;"",K92&lt;=H92),"Reorder","OK")))</f>
      </c>
    </row>
    <row r="93" spans="1:14" x14ac:dyDescent="0.25">
      <c r="A93" s="12"/>
      <c r="B93" s="12"/>
      <c r="C93" s="12"/>
      <c r="D93" s="12"/>
      <c r="E93" s="14"/>
      <c r="F93" s="14"/>
      <c r="G93" s="14"/>
      <c r="H93" s="14"/>
      <c r="I93" s="15">
        <f>IF($A93="","",SUMIFS('Movements'!$E$6:$E$3005,'Movements'!$B$6:$B$3005,$A93,'Movements'!$D$6:$D$3005,"In"))</f>
      </c>
      <c r="J93" s="15">
        <f>IF($A93="","",SUMIFS('Movements'!$E$6:$E$3005,'Movements'!$B$6:$B$3005,$A93,'Movements'!$D$6:$D$3005,"Out"))</f>
      </c>
      <c r="K93" s="15">
        <f>IF($A93="","",N(G93)+I93-J93)</f>
      </c>
      <c r="L93" s="15">
        <f>IF($A93="","",K93*N(E93))</f>
      </c>
      <c r="M93" s="15">
        <f>IF(OR($A93="",E93="",F93=""),"",F93-E93)</f>
      </c>
      <c r="N93" s="16">
        <f>IF($A93="","",IF(K93&lt;=0,"Out of stock",IF(AND(H93&lt;&gt;"",K93&lt;=H93),"Reorder","OK")))</f>
      </c>
    </row>
    <row r="94" spans="1:14" x14ac:dyDescent="0.25">
      <c r="A94" s="12"/>
      <c r="B94" s="12"/>
      <c r="C94" s="12"/>
      <c r="D94" s="12"/>
      <c r="E94" s="14"/>
      <c r="F94" s="14"/>
      <c r="G94" s="14"/>
      <c r="H94" s="14"/>
      <c r="I94" s="15">
        <f>IF($A94="","",SUMIFS('Movements'!$E$6:$E$3005,'Movements'!$B$6:$B$3005,$A94,'Movements'!$D$6:$D$3005,"In"))</f>
      </c>
      <c r="J94" s="15">
        <f>IF($A94="","",SUMIFS('Movements'!$E$6:$E$3005,'Movements'!$B$6:$B$3005,$A94,'Movements'!$D$6:$D$3005,"Out"))</f>
      </c>
      <c r="K94" s="15">
        <f>IF($A94="","",N(G94)+I94-J94)</f>
      </c>
      <c r="L94" s="15">
        <f>IF($A94="","",K94*N(E94))</f>
      </c>
      <c r="M94" s="15">
        <f>IF(OR($A94="",E94="",F94=""),"",F94-E94)</f>
      </c>
      <c r="N94" s="16">
        <f>IF($A94="","",IF(K94&lt;=0,"Out of stock",IF(AND(H94&lt;&gt;"",K94&lt;=H94),"Reorder","OK")))</f>
      </c>
    </row>
    <row r="95" spans="1:14" x14ac:dyDescent="0.25">
      <c r="A95" s="12"/>
      <c r="B95" s="12"/>
      <c r="C95" s="12"/>
      <c r="D95" s="12"/>
      <c r="E95" s="14"/>
      <c r="F95" s="14"/>
      <c r="G95" s="14"/>
      <c r="H95" s="14"/>
      <c r="I95" s="15">
        <f>IF($A95="","",SUMIFS('Movements'!$E$6:$E$3005,'Movements'!$B$6:$B$3005,$A95,'Movements'!$D$6:$D$3005,"In"))</f>
      </c>
      <c r="J95" s="15">
        <f>IF($A95="","",SUMIFS('Movements'!$E$6:$E$3005,'Movements'!$B$6:$B$3005,$A95,'Movements'!$D$6:$D$3005,"Out"))</f>
      </c>
      <c r="K95" s="15">
        <f>IF($A95="","",N(G95)+I95-J95)</f>
      </c>
      <c r="L95" s="15">
        <f>IF($A95="","",K95*N(E95))</f>
      </c>
      <c r="M95" s="15">
        <f>IF(OR($A95="",E95="",F95=""),"",F95-E95)</f>
      </c>
      <c r="N95" s="16">
        <f>IF($A95="","",IF(K95&lt;=0,"Out of stock",IF(AND(H95&lt;&gt;"",K95&lt;=H95),"Reorder","OK")))</f>
      </c>
    </row>
    <row r="96" spans="1:14" x14ac:dyDescent="0.25">
      <c r="A96" s="12"/>
      <c r="B96" s="12"/>
      <c r="C96" s="12"/>
      <c r="D96" s="12"/>
      <c r="E96" s="14"/>
      <c r="F96" s="14"/>
      <c r="G96" s="14"/>
      <c r="H96" s="14"/>
      <c r="I96" s="15">
        <f>IF($A96="","",SUMIFS('Movements'!$E$6:$E$3005,'Movements'!$B$6:$B$3005,$A96,'Movements'!$D$6:$D$3005,"In"))</f>
      </c>
      <c r="J96" s="15">
        <f>IF($A96="","",SUMIFS('Movements'!$E$6:$E$3005,'Movements'!$B$6:$B$3005,$A96,'Movements'!$D$6:$D$3005,"Out"))</f>
      </c>
      <c r="K96" s="15">
        <f>IF($A96="","",N(G96)+I96-J96)</f>
      </c>
      <c r="L96" s="15">
        <f>IF($A96="","",K96*N(E96))</f>
      </c>
      <c r="M96" s="15">
        <f>IF(OR($A96="",E96="",F96=""),"",F96-E96)</f>
      </c>
      <c r="N96" s="16">
        <f>IF($A96="","",IF(K96&lt;=0,"Out of stock",IF(AND(H96&lt;&gt;"",K96&lt;=H96),"Reorder","OK")))</f>
      </c>
    </row>
    <row r="97" spans="1:14" x14ac:dyDescent="0.25">
      <c r="A97" s="12"/>
      <c r="B97" s="12"/>
      <c r="C97" s="12"/>
      <c r="D97" s="12"/>
      <c r="E97" s="14"/>
      <c r="F97" s="14"/>
      <c r="G97" s="14"/>
      <c r="H97" s="14"/>
      <c r="I97" s="15">
        <f>IF($A97="","",SUMIFS('Movements'!$E$6:$E$3005,'Movements'!$B$6:$B$3005,$A97,'Movements'!$D$6:$D$3005,"In"))</f>
      </c>
      <c r="J97" s="15">
        <f>IF($A97="","",SUMIFS('Movements'!$E$6:$E$3005,'Movements'!$B$6:$B$3005,$A97,'Movements'!$D$6:$D$3005,"Out"))</f>
      </c>
      <c r="K97" s="15">
        <f>IF($A97="","",N(G97)+I97-J97)</f>
      </c>
      <c r="L97" s="15">
        <f>IF($A97="","",K97*N(E97))</f>
      </c>
      <c r="M97" s="15">
        <f>IF(OR($A97="",E97="",F97=""),"",F97-E97)</f>
      </c>
      <c r="N97" s="16">
        <f>IF($A97="","",IF(K97&lt;=0,"Out of stock",IF(AND(H97&lt;&gt;"",K97&lt;=H97),"Reorder","OK")))</f>
      </c>
    </row>
    <row r="98" spans="1:14" x14ac:dyDescent="0.25">
      <c r="A98" s="12"/>
      <c r="B98" s="12"/>
      <c r="C98" s="12"/>
      <c r="D98" s="12"/>
      <c r="E98" s="14"/>
      <c r="F98" s="14"/>
      <c r="G98" s="14"/>
      <c r="H98" s="14"/>
      <c r="I98" s="15">
        <f>IF($A98="","",SUMIFS('Movements'!$E$6:$E$3005,'Movements'!$B$6:$B$3005,$A98,'Movements'!$D$6:$D$3005,"In"))</f>
      </c>
      <c r="J98" s="15">
        <f>IF($A98="","",SUMIFS('Movements'!$E$6:$E$3005,'Movements'!$B$6:$B$3005,$A98,'Movements'!$D$6:$D$3005,"Out"))</f>
      </c>
      <c r="K98" s="15">
        <f>IF($A98="","",N(G98)+I98-J98)</f>
      </c>
      <c r="L98" s="15">
        <f>IF($A98="","",K98*N(E98))</f>
      </c>
      <c r="M98" s="15">
        <f>IF(OR($A98="",E98="",F98=""),"",F98-E98)</f>
      </c>
      <c r="N98" s="16">
        <f>IF($A98="","",IF(K98&lt;=0,"Out of stock",IF(AND(H98&lt;&gt;"",K98&lt;=H98),"Reorder","OK")))</f>
      </c>
    </row>
    <row r="99" spans="1:14" x14ac:dyDescent="0.25">
      <c r="A99" s="12"/>
      <c r="B99" s="12"/>
      <c r="C99" s="12"/>
      <c r="D99" s="12"/>
      <c r="E99" s="14"/>
      <c r="F99" s="14"/>
      <c r="G99" s="14"/>
      <c r="H99" s="14"/>
      <c r="I99" s="15">
        <f>IF($A99="","",SUMIFS('Movements'!$E$6:$E$3005,'Movements'!$B$6:$B$3005,$A99,'Movements'!$D$6:$D$3005,"In"))</f>
      </c>
      <c r="J99" s="15">
        <f>IF($A99="","",SUMIFS('Movements'!$E$6:$E$3005,'Movements'!$B$6:$B$3005,$A99,'Movements'!$D$6:$D$3005,"Out"))</f>
      </c>
      <c r="K99" s="15">
        <f>IF($A99="","",N(G99)+I99-J99)</f>
      </c>
      <c r="L99" s="15">
        <f>IF($A99="","",K99*N(E99))</f>
      </c>
      <c r="M99" s="15">
        <f>IF(OR($A99="",E99="",F99=""),"",F99-E99)</f>
      </c>
      <c r="N99" s="16">
        <f>IF($A99="","",IF(K99&lt;=0,"Out of stock",IF(AND(H99&lt;&gt;"",K99&lt;=H99),"Reorder","OK")))</f>
      </c>
    </row>
    <row r="100" spans="1:14" x14ac:dyDescent="0.25">
      <c r="A100" s="12"/>
      <c r="B100" s="12"/>
      <c r="C100" s="12"/>
      <c r="D100" s="12"/>
      <c r="E100" s="14"/>
      <c r="F100" s="14"/>
      <c r="G100" s="14"/>
      <c r="H100" s="14"/>
      <c r="I100" s="15">
        <f>IF($A100="","",SUMIFS('Movements'!$E$6:$E$3005,'Movements'!$B$6:$B$3005,$A100,'Movements'!$D$6:$D$3005,"In"))</f>
      </c>
      <c r="J100" s="15">
        <f>IF($A100="","",SUMIFS('Movements'!$E$6:$E$3005,'Movements'!$B$6:$B$3005,$A100,'Movements'!$D$6:$D$3005,"Out"))</f>
      </c>
      <c r="K100" s="15">
        <f>IF($A100="","",N(G100)+I100-J100)</f>
      </c>
      <c r="L100" s="15">
        <f>IF($A100="","",K100*N(E100))</f>
      </c>
      <c r="M100" s="15">
        <f>IF(OR($A100="",E100="",F100=""),"",F100-E100)</f>
      </c>
      <c r="N100" s="16">
        <f>IF($A100="","",IF(K100&lt;=0,"Out of stock",IF(AND(H100&lt;&gt;"",K100&lt;=H100),"Reorder","OK")))</f>
      </c>
    </row>
    <row r="101" spans="1:14" x14ac:dyDescent="0.25">
      <c r="A101" s="12"/>
      <c r="B101" s="12"/>
      <c r="C101" s="12"/>
      <c r="D101" s="12"/>
      <c r="E101" s="14"/>
      <c r="F101" s="14"/>
      <c r="G101" s="14"/>
      <c r="H101" s="14"/>
      <c r="I101" s="15">
        <f>IF($A101="","",SUMIFS('Movements'!$E$6:$E$3005,'Movements'!$B$6:$B$3005,$A101,'Movements'!$D$6:$D$3005,"In"))</f>
      </c>
      <c r="J101" s="15">
        <f>IF($A101="","",SUMIFS('Movements'!$E$6:$E$3005,'Movements'!$B$6:$B$3005,$A101,'Movements'!$D$6:$D$3005,"Out"))</f>
      </c>
      <c r="K101" s="15">
        <f>IF($A101="","",N(G101)+I101-J101)</f>
      </c>
      <c r="L101" s="15">
        <f>IF($A101="","",K101*N(E101))</f>
      </c>
      <c r="M101" s="15">
        <f>IF(OR($A101="",E101="",F101=""),"",F101-E101)</f>
      </c>
      <c r="N101" s="16">
        <f>IF($A101="","",IF(K101&lt;=0,"Out of stock",IF(AND(H101&lt;&gt;"",K101&lt;=H101),"Reorder","OK")))</f>
      </c>
    </row>
    <row r="102" spans="1:14" x14ac:dyDescent="0.25">
      <c r="A102" s="12"/>
      <c r="B102" s="12"/>
      <c r="C102" s="12"/>
      <c r="D102" s="12"/>
      <c r="E102" s="14"/>
      <c r="F102" s="14"/>
      <c r="G102" s="14"/>
      <c r="H102" s="14"/>
      <c r="I102" s="15">
        <f>IF($A102="","",SUMIFS('Movements'!$E$6:$E$3005,'Movements'!$B$6:$B$3005,$A102,'Movements'!$D$6:$D$3005,"In"))</f>
      </c>
      <c r="J102" s="15">
        <f>IF($A102="","",SUMIFS('Movements'!$E$6:$E$3005,'Movements'!$B$6:$B$3005,$A102,'Movements'!$D$6:$D$3005,"Out"))</f>
      </c>
      <c r="K102" s="15">
        <f>IF($A102="","",N(G102)+I102-J102)</f>
      </c>
      <c r="L102" s="15">
        <f>IF($A102="","",K102*N(E102))</f>
      </c>
      <c r="M102" s="15">
        <f>IF(OR($A102="",E102="",F102=""),"",F102-E102)</f>
      </c>
      <c r="N102" s="16">
        <f>IF($A102="","",IF(K102&lt;=0,"Out of stock",IF(AND(H102&lt;&gt;"",K102&lt;=H102),"Reorder","OK")))</f>
      </c>
    </row>
    <row r="103" spans="1:14" x14ac:dyDescent="0.25">
      <c r="A103" s="12"/>
      <c r="B103" s="12"/>
      <c r="C103" s="12"/>
      <c r="D103" s="12"/>
      <c r="E103" s="14"/>
      <c r="F103" s="14"/>
      <c r="G103" s="14"/>
      <c r="H103" s="14"/>
      <c r="I103" s="15">
        <f>IF($A103="","",SUMIFS('Movements'!$E$6:$E$3005,'Movements'!$B$6:$B$3005,$A103,'Movements'!$D$6:$D$3005,"In"))</f>
      </c>
      <c r="J103" s="15">
        <f>IF($A103="","",SUMIFS('Movements'!$E$6:$E$3005,'Movements'!$B$6:$B$3005,$A103,'Movements'!$D$6:$D$3005,"Out"))</f>
      </c>
      <c r="K103" s="15">
        <f>IF($A103="","",N(G103)+I103-J103)</f>
      </c>
      <c r="L103" s="15">
        <f>IF($A103="","",K103*N(E103))</f>
      </c>
      <c r="M103" s="15">
        <f>IF(OR($A103="",E103="",F103=""),"",F103-E103)</f>
      </c>
      <c r="N103" s="16">
        <f>IF($A103="","",IF(K103&lt;=0,"Out of stock",IF(AND(H103&lt;&gt;"",K103&lt;=H103),"Reorder","OK")))</f>
      </c>
    </row>
    <row r="104" spans="1:14" x14ac:dyDescent="0.25">
      <c r="A104" s="12"/>
      <c r="B104" s="12"/>
      <c r="C104" s="12"/>
      <c r="D104" s="12"/>
      <c r="E104" s="14"/>
      <c r="F104" s="14"/>
      <c r="G104" s="14"/>
      <c r="H104" s="14"/>
      <c r="I104" s="15">
        <f>IF($A104="","",SUMIFS('Movements'!$E$6:$E$3005,'Movements'!$B$6:$B$3005,$A104,'Movements'!$D$6:$D$3005,"In"))</f>
      </c>
      <c r="J104" s="15">
        <f>IF($A104="","",SUMIFS('Movements'!$E$6:$E$3005,'Movements'!$B$6:$B$3005,$A104,'Movements'!$D$6:$D$3005,"Out"))</f>
      </c>
      <c r="K104" s="15">
        <f>IF($A104="","",N(G104)+I104-J104)</f>
      </c>
      <c r="L104" s="15">
        <f>IF($A104="","",K104*N(E104))</f>
      </c>
      <c r="M104" s="15">
        <f>IF(OR($A104="",E104="",F104=""),"",F104-E104)</f>
      </c>
      <c r="N104" s="16">
        <f>IF($A104="","",IF(K104&lt;=0,"Out of stock",IF(AND(H104&lt;&gt;"",K104&lt;=H104),"Reorder","OK")))</f>
      </c>
    </row>
    <row r="105" spans="1:14" x14ac:dyDescent="0.25">
      <c r="A105" s="12"/>
      <c r="B105" s="12"/>
      <c r="C105" s="12"/>
      <c r="D105" s="12"/>
      <c r="E105" s="14"/>
      <c r="F105" s="14"/>
      <c r="G105" s="14"/>
      <c r="H105" s="14"/>
      <c r="I105" s="15">
        <f>IF($A105="","",SUMIFS('Movements'!$E$6:$E$3005,'Movements'!$B$6:$B$3005,$A105,'Movements'!$D$6:$D$3005,"In"))</f>
      </c>
      <c r="J105" s="15">
        <f>IF($A105="","",SUMIFS('Movements'!$E$6:$E$3005,'Movements'!$B$6:$B$3005,$A105,'Movements'!$D$6:$D$3005,"Out"))</f>
      </c>
      <c r="K105" s="15">
        <f>IF($A105="","",N(G105)+I105-J105)</f>
      </c>
      <c r="L105" s="15">
        <f>IF($A105="","",K105*N(E105))</f>
      </c>
      <c r="M105" s="15">
        <f>IF(OR($A105="",E105="",F105=""),"",F105-E105)</f>
      </c>
      <c r="N105" s="16">
        <f>IF($A105="","",IF(K105&lt;=0,"Out of stock",IF(AND(H105&lt;&gt;"",K105&lt;=H105),"Reorder","OK")))</f>
      </c>
    </row>
    <row r="106" spans="1:14" x14ac:dyDescent="0.25">
      <c r="A106" s="12"/>
      <c r="B106" s="12"/>
      <c r="C106" s="12"/>
      <c r="D106" s="12"/>
      <c r="E106" s="14"/>
      <c r="F106" s="14"/>
      <c r="G106" s="14"/>
      <c r="H106" s="14"/>
      <c r="I106" s="15">
        <f>IF($A106="","",SUMIFS('Movements'!$E$6:$E$3005,'Movements'!$B$6:$B$3005,$A106,'Movements'!$D$6:$D$3005,"In"))</f>
      </c>
      <c r="J106" s="15">
        <f>IF($A106="","",SUMIFS('Movements'!$E$6:$E$3005,'Movements'!$B$6:$B$3005,$A106,'Movements'!$D$6:$D$3005,"Out"))</f>
      </c>
      <c r="K106" s="15">
        <f>IF($A106="","",N(G106)+I106-J106)</f>
      </c>
      <c r="L106" s="15">
        <f>IF($A106="","",K106*N(E106))</f>
      </c>
      <c r="M106" s="15">
        <f>IF(OR($A106="",E106="",F106=""),"",F106-E106)</f>
      </c>
      <c r="N106" s="16">
        <f>IF($A106="","",IF(K106&lt;=0,"Out of stock",IF(AND(H106&lt;&gt;"",K106&lt;=H106),"Reorder","OK")))</f>
      </c>
    </row>
    <row r="107" spans="1:14" x14ac:dyDescent="0.25">
      <c r="A107" s="12"/>
      <c r="B107" s="12"/>
      <c r="C107" s="12"/>
      <c r="D107" s="12"/>
      <c r="E107" s="14"/>
      <c r="F107" s="14"/>
      <c r="G107" s="14"/>
      <c r="H107" s="14"/>
      <c r="I107" s="15">
        <f>IF($A107="","",SUMIFS('Movements'!$E$6:$E$3005,'Movements'!$B$6:$B$3005,$A107,'Movements'!$D$6:$D$3005,"In"))</f>
      </c>
      <c r="J107" s="15">
        <f>IF($A107="","",SUMIFS('Movements'!$E$6:$E$3005,'Movements'!$B$6:$B$3005,$A107,'Movements'!$D$6:$D$3005,"Out"))</f>
      </c>
      <c r="K107" s="15">
        <f>IF($A107="","",N(G107)+I107-J107)</f>
      </c>
      <c r="L107" s="15">
        <f>IF($A107="","",K107*N(E107))</f>
      </c>
      <c r="M107" s="15">
        <f>IF(OR($A107="",E107="",F107=""),"",F107-E107)</f>
      </c>
      <c r="N107" s="16">
        <f>IF($A107="","",IF(K107&lt;=0,"Out of stock",IF(AND(H107&lt;&gt;"",K107&lt;=H107),"Reorder","OK")))</f>
      </c>
    </row>
    <row r="108" spans="1:14" x14ac:dyDescent="0.25">
      <c r="A108" s="12"/>
      <c r="B108" s="12"/>
      <c r="C108" s="12"/>
      <c r="D108" s="12"/>
      <c r="E108" s="14"/>
      <c r="F108" s="14"/>
      <c r="G108" s="14"/>
      <c r="H108" s="14"/>
      <c r="I108" s="15">
        <f>IF($A108="","",SUMIFS('Movements'!$E$6:$E$3005,'Movements'!$B$6:$B$3005,$A108,'Movements'!$D$6:$D$3005,"In"))</f>
      </c>
      <c r="J108" s="15">
        <f>IF($A108="","",SUMIFS('Movements'!$E$6:$E$3005,'Movements'!$B$6:$B$3005,$A108,'Movements'!$D$6:$D$3005,"Out"))</f>
      </c>
      <c r="K108" s="15">
        <f>IF($A108="","",N(G108)+I108-J108)</f>
      </c>
      <c r="L108" s="15">
        <f>IF($A108="","",K108*N(E108))</f>
      </c>
      <c r="M108" s="15">
        <f>IF(OR($A108="",E108="",F108=""),"",F108-E108)</f>
      </c>
      <c r="N108" s="16">
        <f>IF($A108="","",IF(K108&lt;=0,"Out of stock",IF(AND(H108&lt;&gt;"",K108&lt;=H108),"Reorder","OK")))</f>
      </c>
    </row>
    <row r="109" spans="1:14" x14ac:dyDescent="0.25">
      <c r="A109" s="12"/>
      <c r="B109" s="12"/>
      <c r="C109" s="12"/>
      <c r="D109" s="12"/>
      <c r="E109" s="14"/>
      <c r="F109" s="14"/>
      <c r="G109" s="14"/>
      <c r="H109" s="14"/>
      <c r="I109" s="15">
        <f>IF($A109="","",SUMIFS('Movements'!$E$6:$E$3005,'Movements'!$B$6:$B$3005,$A109,'Movements'!$D$6:$D$3005,"In"))</f>
      </c>
      <c r="J109" s="15">
        <f>IF($A109="","",SUMIFS('Movements'!$E$6:$E$3005,'Movements'!$B$6:$B$3005,$A109,'Movements'!$D$6:$D$3005,"Out"))</f>
      </c>
      <c r="K109" s="15">
        <f>IF($A109="","",N(G109)+I109-J109)</f>
      </c>
      <c r="L109" s="15">
        <f>IF($A109="","",K109*N(E109))</f>
      </c>
      <c r="M109" s="15">
        <f>IF(OR($A109="",E109="",F109=""),"",F109-E109)</f>
      </c>
      <c r="N109" s="16">
        <f>IF($A109="","",IF(K109&lt;=0,"Out of stock",IF(AND(H109&lt;&gt;"",K109&lt;=H109),"Reorder","OK")))</f>
      </c>
    </row>
    <row r="110" spans="1:14" x14ac:dyDescent="0.25">
      <c r="A110" s="12"/>
      <c r="B110" s="12"/>
      <c r="C110" s="12"/>
      <c r="D110" s="12"/>
      <c r="E110" s="14"/>
      <c r="F110" s="14"/>
      <c r="G110" s="14"/>
      <c r="H110" s="14"/>
      <c r="I110" s="15">
        <f>IF($A110="","",SUMIFS('Movements'!$E$6:$E$3005,'Movements'!$B$6:$B$3005,$A110,'Movements'!$D$6:$D$3005,"In"))</f>
      </c>
      <c r="J110" s="15">
        <f>IF($A110="","",SUMIFS('Movements'!$E$6:$E$3005,'Movements'!$B$6:$B$3005,$A110,'Movements'!$D$6:$D$3005,"Out"))</f>
      </c>
      <c r="K110" s="15">
        <f>IF($A110="","",N(G110)+I110-J110)</f>
      </c>
      <c r="L110" s="15">
        <f>IF($A110="","",K110*N(E110))</f>
      </c>
      <c r="M110" s="15">
        <f>IF(OR($A110="",E110="",F110=""),"",F110-E110)</f>
      </c>
      <c r="N110" s="16">
        <f>IF($A110="","",IF(K110&lt;=0,"Out of stock",IF(AND(H110&lt;&gt;"",K110&lt;=H110),"Reorder","OK")))</f>
      </c>
    </row>
    <row r="111" spans="1:14" x14ac:dyDescent="0.25">
      <c r="A111" s="12"/>
      <c r="B111" s="12"/>
      <c r="C111" s="12"/>
      <c r="D111" s="12"/>
      <c r="E111" s="14"/>
      <c r="F111" s="14"/>
      <c r="G111" s="14"/>
      <c r="H111" s="14"/>
      <c r="I111" s="15">
        <f>IF($A111="","",SUMIFS('Movements'!$E$6:$E$3005,'Movements'!$B$6:$B$3005,$A111,'Movements'!$D$6:$D$3005,"In"))</f>
      </c>
      <c r="J111" s="15">
        <f>IF($A111="","",SUMIFS('Movements'!$E$6:$E$3005,'Movements'!$B$6:$B$3005,$A111,'Movements'!$D$6:$D$3005,"Out"))</f>
      </c>
      <c r="K111" s="15">
        <f>IF($A111="","",N(G111)+I111-J111)</f>
      </c>
      <c r="L111" s="15">
        <f>IF($A111="","",K111*N(E111))</f>
      </c>
      <c r="M111" s="15">
        <f>IF(OR($A111="",E111="",F111=""),"",F111-E111)</f>
      </c>
      <c r="N111" s="16">
        <f>IF($A111="","",IF(K111&lt;=0,"Out of stock",IF(AND(H111&lt;&gt;"",K111&lt;=H111),"Reorder","OK")))</f>
      </c>
    </row>
    <row r="112" spans="1:14" x14ac:dyDescent="0.25">
      <c r="A112" s="12"/>
      <c r="B112" s="12"/>
      <c r="C112" s="12"/>
      <c r="D112" s="12"/>
      <c r="E112" s="14"/>
      <c r="F112" s="14"/>
      <c r="G112" s="14"/>
      <c r="H112" s="14"/>
      <c r="I112" s="15">
        <f>IF($A112="","",SUMIFS('Movements'!$E$6:$E$3005,'Movements'!$B$6:$B$3005,$A112,'Movements'!$D$6:$D$3005,"In"))</f>
      </c>
      <c r="J112" s="15">
        <f>IF($A112="","",SUMIFS('Movements'!$E$6:$E$3005,'Movements'!$B$6:$B$3005,$A112,'Movements'!$D$6:$D$3005,"Out"))</f>
      </c>
      <c r="K112" s="15">
        <f>IF($A112="","",N(G112)+I112-J112)</f>
      </c>
      <c r="L112" s="15">
        <f>IF($A112="","",K112*N(E112))</f>
      </c>
      <c r="M112" s="15">
        <f>IF(OR($A112="",E112="",F112=""),"",F112-E112)</f>
      </c>
      <c r="N112" s="16">
        <f>IF($A112="","",IF(K112&lt;=0,"Out of stock",IF(AND(H112&lt;&gt;"",K112&lt;=H112),"Reorder","OK")))</f>
      </c>
    </row>
    <row r="113" spans="1:14" x14ac:dyDescent="0.25">
      <c r="A113" s="12"/>
      <c r="B113" s="12"/>
      <c r="C113" s="12"/>
      <c r="D113" s="12"/>
      <c r="E113" s="14"/>
      <c r="F113" s="14"/>
      <c r="G113" s="14"/>
      <c r="H113" s="14"/>
      <c r="I113" s="15">
        <f>IF($A113="","",SUMIFS('Movements'!$E$6:$E$3005,'Movements'!$B$6:$B$3005,$A113,'Movements'!$D$6:$D$3005,"In"))</f>
      </c>
      <c r="J113" s="15">
        <f>IF($A113="","",SUMIFS('Movements'!$E$6:$E$3005,'Movements'!$B$6:$B$3005,$A113,'Movements'!$D$6:$D$3005,"Out"))</f>
      </c>
      <c r="K113" s="15">
        <f>IF($A113="","",N(G113)+I113-J113)</f>
      </c>
      <c r="L113" s="15">
        <f>IF($A113="","",K113*N(E113))</f>
      </c>
      <c r="M113" s="15">
        <f>IF(OR($A113="",E113="",F113=""),"",F113-E113)</f>
      </c>
      <c r="N113" s="16">
        <f>IF($A113="","",IF(K113&lt;=0,"Out of stock",IF(AND(H113&lt;&gt;"",K113&lt;=H113),"Reorder","OK")))</f>
      </c>
    </row>
    <row r="114" spans="1:14" x14ac:dyDescent="0.25">
      <c r="A114" s="12"/>
      <c r="B114" s="12"/>
      <c r="C114" s="12"/>
      <c r="D114" s="12"/>
      <c r="E114" s="14"/>
      <c r="F114" s="14"/>
      <c r="G114" s="14"/>
      <c r="H114" s="14"/>
      <c r="I114" s="15">
        <f>IF($A114="","",SUMIFS('Movements'!$E$6:$E$3005,'Movements'!$B$6:$B$3005,$A114,'Movements'!$D$6:$D$3005,"In"))</f>
      </c>
      <c r="J114" s="15">
        <f>IF($A114="","",SUMIFS('Movements'!$E$6:$E$3005,'Movements'!$B$6:$B$3005,$A114,'Movements'!$D$6:$D$3005,"Out"))</f>
      </c>
      <c r="K114" s="15">
        <f>IF($A114="","",N(G114)+I114-J114)</f>
      </c>
      <c r="L114" s="15">
        <f>IF($A114="","",K114*N(E114))</f>
      </c>
      <c r="M114" s="15">
        <f>IF(OR($A114="",E114="",F114=""),"",F114-E114)</f>
      </c>
      <c r="N114" s="16">
        <f>IF($A114="","",IF(K114&lt;=0,"Out of stock",IF(AND(H114&lt;&gt;"",K114&lt;=H114),"Reorder","OK")))</f>
      </c>
    </row>
    <row r="115" spans="1:14" x14ac:dyDescent="0.25">
      <c r="A115" s="12"/>
      <c r="B115" s="12"/>
      <c r="C115" s="12"/>
      <c r="D115" s="12"/>
      <c r="E115" s="14"/>
      <c r="F115" s="14"/>
      <c r="G115" s="14"/>
      <c r="H115" s="14"/>
      <c r="I115" s="15">
        <f>IF($A115="","",SUMIFS('Movements'!$E$6:$E$3005,'Movements'!$B$6:$B$3005,$A115,'Movements'!$D$6:$D$3005,"In"))</f>
      </c>
      <c r="J115" s="15">
        <f>IF($A115="","",SUMIFS('Movements'!$E$6:$E$3005,'Movements'!$B$6:$B$3005,$A115,'Movements'!$D$6:$D$3005,"Out"))</f>
      </c>
      <c r="K115" s="15">
        <f>IF($A115="","",N(G115)+I115-J115)</f>
      </c>
      <c r="L115" s="15">
        <f>IF($A115="","",K115*N(E115))</f>
      </c>
      <c r="M115" s="15">
        <f>IF(OR($A115="",E115="",F115=""),"",F115-E115)</f>
      </c>
      <c r="N115" s="16">
        <f>IF($A115="","",IF(K115&lt;=0,"Out of stock",IF(AND(H115&lt;&gt;"",K115&lt;=H115),"Reorder","OK")))</f>
      </c>
    </row>
    <row r="116" spans="1:14" x14ac:dyDescent="0.25">
      <c r="A116" s="12"/>
      <c r="B116" s="12"/>
      <c r="C116" s="12"/>
      <c r="D116" s="12"/>
      <c r="E116" s="14"/>
      <c r="F116" s="14"/>
      <c r="G116" s="14"/>
      <c r="H116" s="14"/>
      <c r="I116" s="15">
        <f>IF($A116="","",SUMIFS('Movements'!$E$6:$E$3005,'Movements'!$B$6:$B$3005,$A116,'Movements'!$D$6:$D$3005,"In"))</f>
      </c>
      <c r="J116" s="15">
        <f>IF($A116="","",SUMIFS('Movements'!$E$6:$E$3005,'Movements'!$B$6:$B$3005,$A116,'Movements'!$D$6:$D$3005,"Out"))</f>
      </c>
      <c r="K116" s="15">
        <f>IF($A116="","",N(G116)+I116-J116)</f>
      </c>
      <c r="L116" s="15">
        <f>IF($A116="","",K116*N(E116))</f>
      </c>
      <c r="M116" s="15">
        <f>IF(OR($A116="",E116="",F116=""),"",F116-E116)</f>
      </c>
      <c r="N116" s="16">
        <f>IF($A116="","",IF(K116&lt;=0,"Out of stock",IF(AND(H116&lt;&gt;"",K116&lt;=H116),"Reorder","OK")))</f>
      </c>
    </row>
    <row r="117" spans="1:14" x14ac:dyDescent="0.25">
      <c r="A117" s="12"/>
      <c r="B117" s="12"/>
      <c r="C117" s="12"/>
      <c r="D117" s="12"/>
      <c r="E117" s="14"/>
      <c r="F117" s="14"/>
      <c r="G117" s="14"/>
      <c r="H117" s="14"/>
      <c r="I117" s="15">
        <f>IF($A117="","",SUMIFS('Movements'!$E$6:$E$3005,'Movements'!$B$6:$B$3005,$A117,'Movements'!$D$6:$D$3005,"In"))</f>
      </c>
      <c r="J117" s="15">
        <f>IF($A117="","",SUMIFS('Movements'!$E$6:$E$3005,'Movements'!$B$6:$B$3005,$A117,'Movements'!$D$6:$D$3005,"Out"))</f>
      </c>
      <c r="K117" s="15">
        <f>IF($A117="","",N(G117)+I117-J117)</f>
      </c>
      <c r="L117" s="15">
        <f>IF($A117="","",K117*N(E117))</f>
      </c>
      <c r="M117" s="15">
        <f>IF(OR($A117="",E117="",F117=""),"",F117-E117)</f>
      </c>
      <c r="N117" s="16">
        <f>IF($A117="","",IF(K117&lt;=0,"Out of stock",IF(AND(H117&lt;&gt;"",K117&lt;=H117),"Reorder","OK")))</f>
      </c>
    </row>
    <row r="118" spans="1:14" x14ac:dyDescent="0.25">
      <c r="A118" s="12"/>
      <c r="B118" s="12"/>
      <c r="C118" s="12"/>
      <c r="D118" s="12"/>
      <c r="E118" s="14"/>
      <c r="F118" s="14"/>
      <c r="G118" s="14"/>
      <c r="H118" s="14"/>
      <c r="I118" s="15">
        <f>IF($A118="","",SUMIFS('Movements'!$E$6:$E$3005,'Movements'!$B$6:$B$3005,$A118,'Movements'!$D$6:$D$3005,"In"))</f>
      </c>
      <c r="J118" s="15">
        <f>IF($A118="","",SUMIFS('Movements'!$E$6:$E$3005,'Movements'!$B$6:$B$3005,$A118,'Movements'!$D$6:$D$3005,"Out"))</f>
      </c>
      <c r="K118" s="15">
        <f>IF($A118="","",N(G118)+I118-J118)</f>
      </c>
      <c r="L118" s="15">
        <f>IF($A118="","",K118*N(E118))</f>
      </c>
      <c r="M118" s="15">
        <f>IF(OR($A118="",E118="",F118=""),"",F118-E118)</f>
      </c>
      <c r="N118" s="16">
        <f>IF($A118="","",IF(K118&lt;=0,"Out of stock",IF(AND(H118&lt;&gt;"",K118&lt;=H118),"Reorder","OK")))</f>
      </c>
    </row>
    <row r="119" spans="1:14" x14ac:dyDescent="0.25">
      <c r="A119" s="12"/>
      <c r="B119" s="12"/>
      <c r="C119" s="12"/>
      <c r="D119" s="12"/>
      <c r="E119" s="14"/>
      <c r="F119" s="14"/>
      <c r="G119" s="14"/>
      <c r="H119" s="14"/>
      <c r="I119" s="15">
        <f>IF($A119="","",SUMIFS('Movements'!$E$6:$E$3005,'Movements'!$B$6:$B$3005,$A119,'Movements'!$D$6:$D$3005,"In"))</f>
      </c>
      <c r="J119" s="15">
        <f>IF($A119="","",SUMIFS('Movements'!$E$6:$E$3005,'Movements'!$B$6:$B$3005,$A119,'Movements'!$D$6:$D$3005,"Out"))</f>
      </c>
      <c r="K119" s="15">
        <f>IF($A119="","",N(G119)+I119-J119)</f>
      </c>
      <c r="L119" s="15">
        <f>IF($A119="","",K119*N(E119))</f>
      </c>
      <c r="M119" s="15">
        <f>IF(OR($A119="",E119="",F119=""),"",F119-E119)</f>
      </c>
      <c r="N119" s="16">
        <f>IF($A119="","",IF(K119&lt;=0,"Out of stock",IF(AND(H119&lt;&gt;"",K119&lt;=H119),"Reorder","OK")))</f>
      </c>
    </row>
    <row r="120" spans="1:14" x14ac:dyDescent="0.25">
      <c r="A120" s="12"/>
      <c r="B120" s="12"/>
      <c r="C120" s="12"/>
      <c r="D120" s="12"/>
      <c r="E120" s="14"/>
      <c r="F120" s="14"/>
      <c r="G120" s="14"/>
      <c r="H120" s="14"/>
      <c r="I120" s="15">
        <f>IF($A120="","",SUMIFS('Movements'!$E$6:$E$3005,'Movements'!$B$6:$B$3005,$A120,'Movements'!$D$6:$D$3005,"In"))</f>
      </c>
      <c r="J120" s="15">
        <f>IF($A120="","",SUMIFS('Movements'!$E$6:$E$3005,'Movements'!$B$6:$B$3005,$A120,'Movements'!$D$6:$D$3005,"Out"))</f>
      </c>
      <c r="K120" s="15">
        <f>IF($A120="","",N(G120)+I120-J120)</f>
      </c>
      <c r="L120" s="15">
        <f>IF($A120="","",K120*N(E120))</f>
      </c>
      <c r="M120" s="15">
        <f>IF(OR($A120="",E120="",F120=""),"",F120-E120)</f>
      </c>
      <c r="N120" s="16">
        <f>IF($A120="","",IF(K120&lt;=0,"Out of stock",IF(AND(H120&lt;&gt;"",K120&lt;=H120),"Reorder","OK")))</f>
      </c>
    </row>
    <row r="121" spans="1:14" x14ac:dyDescent="0.25">
      <c r="A121" s="12"/>
      <c r="B121" s="12"/>
      <c r="C121" s="12"/>
      <c r="D121" s="12"/>
      <c r="E121" s="14"/>
      <c r="F121" s="14"/>
      <c r="G121" s="14"/>
      <c r="H121" s="14"/>
      <c r="I121" s="15">
        <f>IF($A121="","",SUMIFS('Movements'!$E$6:$E$3005,'Movements'!$B$6:$B$3005,$A121,'Movements'!$D$6:$D$3005,"In"))</f>
      </c>
      <c r="J121" s="15">
        <f>IF($A121="","",SUMIFS('Movements'!$E$6:$E$3005,'Movements'!$B$6:$B$3005,$A121,'Movements'!$D$6:$D$3005,"Out"))</f>
      </c>
      <c r="K121" s="15">
        <f>IF($A121="","",N(G121)+I121-J121)</f>
      </c>
      <c r="L121" s="15">
        <f>IF($A121="","",K121*N(E121))</f>
      </c>
      <c r="M121" s="15">
        <f>IF(OR($A121="",E121="",F121=""),"",F121-E121)</f>
      </c>
      <c r="N121" s="16">
        <f>IF($A121="","",IF(K121&lt;=0,"Out of stock",IF(AND(H121&lt;&gt;"",K121&lt;=H121),"Reorder","OK")))</f>
      </c>
    </row>
    <row r="122" spans="1:14" x14ac:dyDescent="0.25">
      <c r="A122" s="12"/>
      <c r="B122" s="12"/>
      <c r="C122" s="12"/>
      <c r="D122" s="12"/>
      <c r="E122" s="14"/>
      <c r="F122" s="14"/>
      <c r="G122" s="14"/>
      <c r="H122" s="14"/>
      <c r="I122" s="15">
        <f>IF($A122="","",SUMIFS('Movements'!$E$6:$E$3005,'Movements'!$B$6:$B$3005,$A122,'Movements'!$D$6:$D$3005,"In"))</f>
      </c>
      <c r="J122" s="15">
        <f>IF($A122="","",SUMIFS('Movements'!$E$6:$E$3005,'Movements'!$B$6:$B$3005,$A122,'Movements'!$D$6:$D$3005,"Out"))</f>
      </c>
      <c r="K122" s="15">
        <f>IF($A122="","",N(G122)+I122-J122)</f>
      </c>
      <c r="L122" s="15">
        <f>IF($A122="","",K122*N(E122))</f>
      </c>
      <c r="M122" s="15">
        <f>IF(OR($A122="",E122="",F122=""),"",F122-E122)</f>
      </c>
      <c r="N122" s="16">
        <f>IF($A122="","",IF(K122&lt;=0,"Out of stock",IF(AND(H122&lt;&gt;"",K122&lt;=H122),"Reorder","OK")))</f>
      </c>
    </row>
    <row r="123" spans="1:14" x14ac:dyDescent="0.25">
      <c r="A123" s="12"/>
      <c r="B123" s="12"/>
      <c r="C123" s="12"/>
      <c r="D123" s="12"/>
      <c r="E123" s="14"/>
      <c r="F123" s="14"/>
      <c r="G123" s="14"/>
      <c r="H123" s="14"/>
      <c r="I123" s="15">
        <f>IF($A123="","",SUMIFS('Movements'!$E$6:$E$3005,'Movements'!$B$6:$B$3005,$A123,'Movements'!$D$6:$D$3005,"In"))</f>
      </c>
      <c r="J123" s="15">
        <f>IF($A123="","",SUMIFS('Movements'!$E$6:$E$3005,'Movements'!$B$6:$B$3005,$A123,'Movements'!$D$6:$D$3005,"Out"))</f>
      </c>
      <c r="K123" s="15">
        <f>IF($A123="","",N(G123)+I123-J123)</f>
      </c>
      <c r="L123" s="15">
        <f>IF($A123="","",K123*N(E123))</f>
      </c>
      <c r="M123" s="15">
        <f>IF(OR($A123="",E123="",F123=""),"",F123-E123)</f>
      </c>
      <c r="N123" s="16">
        <f>IF($A123="","",IF(K123&lt;=0,"Out of stock",IF(AND(H123&lt;&gt;"",K123&lt;=H123),"Reorder","OK")))</f>
      </c>
    </row>
    <row r="124" spans="1:14" x14ac:dyDescent="0.25">
      <c r="A124" s="12"/>
      <c r="B124" s="12"/>
      <c r="C124" s="12"/>
      <c r="D124" s="12"/>
      <c r="E124" s="14"/>
      <c r="F124" s="14"/>
      <c r="G124" s="14"/>
      <c r="H124" s="14"/>
      <c r="I124" s="15">
        <f>IF($A124="","",SUMIFS('Movements'!$E$6:$E$3005,'Movements'!$B$6:$B$3005,$A124,'Movements'!$D$6:$D$3005,"In"))</f>
      </c>
      <c r="J124" s="15">
        <f>IF($A124="","",SUMIFS('Movements'!$E$6:$E$3005,'Movements'!$B$6:$B$3005,$A124,'Movements'!$D$6:$D$3005,"Out"))</f>
      </c>
      <c r="K124" s="15">
        <f>IF($A124="","",N(G124)+I124-J124)</f>
      </c>
      <c r="L124" s="15">
        <f>IF($A124="","",K124*N(E124))</f>
      </c>
      <c r="M124" s="15">
        <f>IF(OR($A124="",E124="",F124=""),"",F124-E124)</f>
      </c>
      <c r="N124" s="16">
        <f>IF($A124="","",IF(K124&lt;=0,"Out of stock",IF(AND(H124&lt;&gt;"",K124&lt;=H124),"Reorder","OK")))</f>
      </c>
    </row>
    <row r="125" spans="1:14" x14ac:dyDescent="0.25">
      <c r="A125" s="12"/>
      <c r="B125" s="12"/>
      <c r="C125" s="12"/>
      <c r="D125" s="12"/>
      <c r="E125" s="14"/>
      <c r="F125" s="14"/>
      <c r="G125" s="14"/>
      <c r="H125" s="14"/>
      <c r="I125" s="15">
        <f>IF($A125="","",SUMIFS('Movements'!$E$6:$E$3005,'Movements'!$B$6:$B$3005,$A125,'Movements'!$D$6:$D$3005,"In"))</f>
      </c>
      <c r="J125" s="15">
        <f>IF($A125="","",SUMIFS('Movements'!$E$6:$E$3005,'Movements'!$B$6:$B$3005,$A125,'Movements'!$D$6:$D$3005,"Out"))</f>
      </c>
      <c r="K125" s="15">
        <f>IF($A125="","",N(G125)+I125-J125)</f>
      </c>
      <c r="L125" s="15">
        <f>IF($A125="","",K125*N(E125))</f>
      </c>
      <c r="M125" s="15">
        <f>IF(OR($A125="",E125="",F125=""),"",F125-E125)</f>
      </c>
      <c r="N125" s="16">
        <f>IF($A125="","",IF(K125&lt;=0,"Out of stock",IF(AND(H125&lt;&gt;"",K125&lt;=H125),"Reorder","OK")))</f>
      </c>
    </row>
    <row r="126" spans="1:14" x14ac:dyDescent="0.25">
      <c r="A126" s="12"/>
      <c r="B126" s="12"/>
      <c r="C126" s="12"/>
      <c r="D126" s="12"/>
      <c r="E126" s="14"/>
      <c r="F126" s="14"/>
      <c r="G126" s="14"/>
      <c r="H126" s="14"/>
      <c r="I126" s="15">
        <f>IF($A126="","",SUMIFS('Movements'!$E$6:$E$3005,'Movements'!$B$6:$B$3005,$A126,'Movements'!$D$6:$D$3005,"In"))</f>
      </c>
      <c r="J126" s="15">
        <f>IF($A126="","",SUMIFS('Movements'!$E$6:$E$3005,'Movements'!$B$6:$B$3005,$A126,'Movements'!$D$6:$D$3005,"Out"))</f>
      </c>
      <c r="K126" s="15">
        <f>IF($A126="","",N(G126)+I126-J126)</f>
      </c>
      <c r="L126" s="15">
        <f>IF($A126="","",K126*N(E126))</f>
      </c>
      <c r="M126" s="15">
        <f>IF(OR($A126="",E126="",F126=""),"",F126-E126)</f>
      </c>
      <c r="N126" s="16">
        <f>IF($A126="","",IF(K126&lt;=0,"Out of stock",IF(AND(H126&lt;&gt;"",K126&lt;=H126),"Reorder","OK")))</f>
      </c>
    </row>
    <row r="127" spans="1:14" x14ac:dyDescent="0.25">
      <c r="A127" s="12"/>
      <c r="B127" s="12"/>
      <c r="C127" s="12"/>
      <c r="D127" s="12"/>
      <c r="E127" s="14"/>
      <c r="F127" s="14"/>
      <c r="G127" s="14"/>
      <c r="H127" s="14"/>
      <c r="I127" s="15">
        <f>IF($A127="","",SUMIFS('Movements'!$E$6:$E$3005,'Movements'!$B$6:$B$3005,$A127,'Movements'!$D$6:$D$3005,"In"))</f>
      </c>
      <c r="J127" s="15">
        <f>IF($A127="","",SUMIFS('Movements'!$E$6:$E$3005,'Movements'!$B$6:$B$3005,$A127,'Movements'!$D$6:$D$3005,"Out"))</f>
      </c>
      <c r="K127" s="15">
        <f>IF($A127="","",N(G127)+I127-J127)</f>
      </c>
      <c r="L127" s="15">
        <f>IF($A127="","",K127*N(E127))</f>
      </c>
      <c r="M127" s="15">
        <f>IF(OR($A127="",E127="",F127=""),"",F127-E127)</f>
      </c>
      <c r="N127" s="16">
        <f>IF($A127="","",IF(K127&lt;=0,"Out of stock",IF(AND(H127&lt;&gt;"",K127&lt;=H127),"Reorder","OK")))</f>
      </c>
    </row>
    <row r="128" spans="1:14" x14ac:dyDescent="0.25">
      <c r="A128" s="12"/>
      <c r="B128" s="12"/>
      <c r="C128" s="12"/>
      <c r="D128" s="12"/>
      <c r="E128" s="14"/>
      <c r="F128" s="14"/>
      <c r="G128" s="14"/>
      <c r="H128" s="14"/>
      <c r="I128" s="15">
        <f>IF($A128="","",SUMIFS('Movements'!$E$6:$E$3005,'Movements'!$B$6:$B$3005,$A128,'Movements'!$D$6:$D$3005,"In"))</f>
      </c>
      <c r="J128" s="15">
        <f>IF($A128="","",SUMIFS('Movements'!$E$6:$E$3005,'Movements'!$B$6:$B$3005,$A128,'Movements'!$D$6:$D$3005,"Out"))</f>
      </c>
      <c r="K128" s="15">
        <f>IF($A128="","",N(G128)+I128-J128)</f>
      </c>
      <c r="L128" s="15">
        <f>IF($A128="","",K128*N(E128))</f>
      </c>
      <c r="M128" s="15">
        <f>IF(OR($A128="",E128="",F128=""),"",F128-E128)</f>
      </c>
      <c r="N128" s="16">
        <f>IF($A128="","",IF(K128&lt;=0,"Out of stock",IF(AND(H128&lt;&gt;"",K128&lt;=H128),"Reorder","OK")))</f>
      </c>
    </row>
    <row r="129" spans="1:14" x14ac:dyDescent="0.25">
      <c r="A129" s="12"/>
      <c r="B129" s="12"/>
      <c r="C129" s="12"/>
      <c r="D129" s="12"/>
      <c r="E129" s="14"/>
      <c r="F129" s="14"/>
      <c r="G129" s="14"/>
      <c r="H129" s="14"/>
      <c r="I129" s="15">
        <f>IF($A129="","",SUMIFS('Movements'!$E$6:$E$3005,'Movements'!$B$6:$B$3005,$A129,'Movements'!$D$6:$D$3005,"In"))</f>
      </c>
      <c r="J129" s="15">
        <f>IF($A129="","",SUMIFS('Movements'!$E$6:$E$3005,'Movements'!$B$6:$B$3005,$A129,'Movements'!$D$6:$D$3005,"Out"))</f>
      </c>
      <c r="K129" s="15">
        <f>IF($A129="","",N(G129)+I129-J129)</f>
      </c>
      <c r="L129" s="15">
        <f>IF($A129="","",K129*N(E129))</f>
      </c>
      <c r="M129" s="15">
        <f>IF(OR($A129="",E129="",F129=""),"",F129-E129)</f>
      </c>
      <c r="N129" s="16">
        <f>IF($A129="","",IF(K129&lt;=0,"Out of stock",IF(AND(H129&lt;&gt;"",K129&lt;=H129),"Reorder","OK")))</f>
      </c>
    </row>
    <row r="130" spans="1:14" x14ac:dyDescent="0.25">
      <c r="A130" s="12"/>
      <c r="B130" s="12"/>
      <c r="C130" s="12"/>
      <c r="D130" s="12"/>
      <c r="E130" s="14"/>
      <c r="F130" s="14"/>
      <c r="G130" s="14"/>
      <c r="H130" s="14"/>
      <c r="I130" s="15">
        <f>IF($A130="","",SUMIFS('Movements'!$E$6:$E$3005,'Movements'!$B$6:$B$3005,$A130,'Movements'!$D$6:$D$3005,"In"))</f>
      </c>
      <c r="J130" s="15">
        <f>IF($A130="","",SUMIFS('Movements'!$E$6:$E$3005,'Movements'!$B$6:$B$3005,$A130,'Movements'!$D$6:$D$3005,"Out"))</f>
      </c>
      <c r="K130" s="15">
        <f>IF($A130="","",N(G130)+I130-J130)</f>
      </c>
      <c r="L130" s="15">
        <f>IF($A130="","",K130*N(E130))</f>
      </c>
      <c r="M130" s="15">
        <f>IF(OR($A130="",E130="",F130=""),"",F130-E130)</f>
      </c>
      <c r="N130" s="16">
        <f>IF($A130="","",IF(K130&lt;=0,"Out of stock",IF(AND(H130&lt;&gt;"",K130&lt;=H130),"Reorder","OK")))</f>
      </c>
    </row>
    <row r="131" spans="1:14" x14ac:dyDescent="0.25">
      <c r="A131" s="12"/>
      <c r="B131" s="12"/>
      <c r="C131" s="12"/>
      <c r="D131" s="12"/>
      <c r="E131" s="14"/>
      <c r="F131" s="14"/>
      <c r="G131" s="14"/>
      <c r="H131" s="14"/>
      <c r="I131" s="15">
        <f>IF($A131="","",SUMIFS('Movements'!$E$6:$E$3005,'Movements'!$B$6:$B$3005,$A131,'Movements'!$D$6:$D$3005,"In"))</f>
      </c>
      <c r="J131" s="15">
        <f>IF($A131="","",SUMIFS('Movements'!$E$6:$E$3005,'Movements'!$B$6:$B$3005,$A131,'Movements'!$D$6:$D$3005,"Out"))</f>
      </c>
      <c r="K131" s="15">
        <f>IF($A131="","",N(G131)+I131-J131)</f>
      </c>
      <c r="L131" s="15">
        <f>IF($A131="","",K131*N(E131))</f>
      </c>
      <c r="M131" s="15">
        <f>IF(OR($A131="",E131="",F131=""),"",F131-E131)</f>
      </c>
      <c r="N131" s="16">
        <f>IF($A131="","",IF(K131&lt;=0,"Out of stock",IF(AND(H131&lt;&gt;"",K131&lt;=H131),"Reorder","OK")))</f>
      </c>
    </row>
    <row r="132" spans="1:14" x14ac:dyDescent="0.25">
      <c r="A132" s="12"/>
      <c r="B132" s="12"/>
      <c r="C132" s="12"/>
      <c r="D132" s="12"/>
      <c r="E132" s="14"/>
      <c r="F132" s="14"/>
      <c r="G132" s="14"/>
      <c r="H132" s="14"/>
      <c r="I132" s="15">
        <f>IF($A132="","",SUMIFS('Movements'!$E$6:$E$3005,'Movements'!$B$6:$B$3005,$A132,'Movements'!$D$6:$D$3005,"In"))</f>
      </c>
      <c r="J132" s="15">
        <f>IF($A132="","",SUMIFS('Movements'!$E$6:$E$3005,'Movements'!$B$6:$B$3005,$A132,'Movements'!$D$6:$D$3005,"Out"))</f>
      </c>
      <c r="K132" s="15">
        <f>IF($A132="","",N(G132)+I132-J132)</f>
      </c>
      <c r="L132" s="15">
        <f>IF($A132="","",K132*N(E132))</f>
      </c>
      <c r="M132" s="15">
        <f>IF(OR($A132="",E132="",F132=""),"",F132-E132)</f>
      </c>
      <c r="N132" s="16">
        <f>IF($A132="","",IF(K132&lt;=0,"Out of stock",IF(AND(H132&lt;&gt;"",K132&lt;=H132),"Reorder","OK")))</f>
      </c>
    </row>
    <row r="133" spans="1:14" x14ac:dyDescent="0.25">
      <c r="A133" s="12"/>
      <c r="B133" s="12"/>
      <c r="C133" s="12"/>
      <c r="D133" s="12"/>
      <c r="E133" s="14"/>
      <c r="F133" s="14"/>
      <c r="G133" s="14"/>
      <c r="H133" s="14"/>
      <c r="I133" s="15">
        <f>IF($A133="","",SUMIFS('Movements'!$E$6:$E$3005,'Movements'!$B$6:$B$3005,$A133,'Movements'!$D$6:$D$3005,"In"))</f>
      </c>
      <c r="J133" s="15">
        <f>IF($A133="","",SUMIFS('Movements'!$E$6:$E$3005,'Movements'!$B$6:$B$3005,$A133,'Movements'!$D$6:$D$3005,"Out"))</f>
      </c>
      <c r="K133" s="15">
        <f>IF($A133="","",N(G133)+I133-J133)</f>
      </c>
      <c r="L133" s="15">
        <f>IF($A133="","",K133*N(E133))</f>
      </c>
      <c r="M133" s="15">
        <f>IF(OR($A133="",E133="",F133=""),"",F133-E133)</f>
      </c>
      <c r="N133" s="16">
        <f>IF($A133="","",IF(K133&lt;=0,"Out of stock",IF(AND(H133&lt;&gt;"",K133&lt;=H133),"Reorder","OK")))</f>
      </c>
    </row>
    <row r="134" spans="1:14" x14ac:dyDescent="0.25">
      <c r="A134" s="12"/>
      <c r="B134" s="12"/>
      <c r="C134" s="12"/>
      <c r="D134" s="12"/>
      <c r="E134" s="14"/>
      <c r="F134" s="14"/>
      <c r="G134" s="14"/>
      <c r="H134" s="14"/>
      <c r="I134" s="15">
        <f>IF($A134="","",SUMIFS('Movements'!$E$6:$E$3005,'Movements'!$B$6:$B$3005,$A134,'Movements'!$D$6:$D$3005,"In"))</f>
      </c>
      <c r="J134" s="15">
        <f>IF($A134="","",SUMIFS('Movements'!$E$6:$E$3005,'Movements'!$B$6:$B$3005,$A134,'Movements'!$D$6:$D$3005,"Out"))</f>
      </c>
      <c r="K134" s="15">
        <f>IF($A134="","",N(G134)+I134-J134)</f>
      </c>
      <c r="L134" s="15">
        <f>IF($A134="","",K134*N(E134))</f>
      </c>
      <c r="M134" s="15">
        <f>IF(OR($A134="",E134="",F134=""),"",F134-E134)</f>
      </c>
      <c r="N134" s="16">
        <f>IF($A134="","",IF(K134&lt;=0,"Out of stock",IF(AND(H134&lt;&gt;"",K134&lt;=H134),"Reorder","OK")))</f>
      </c>
    </row>
    <row r="135" spans="1:14" x14ac:dyDescent="0.25">
      <c r="A135" s="12"/>
      <c r="B135" s="12"/>
      <c r="C135" s="12"/>
      <c r="D135" s="12"/>
      <c r="E135" s="14"/>
      <c r="F135" s="14"/>
      <c r="G135" s="14"/>
      <c r="H135" s="14"/>
      <c r="I135" s="15">
        <f>IF($A135="","",SUMIFS('Movements'!$E$6:$E$3005,'Movements'!$B$6:$B$3005,$A135,'Movements'!$D$6:$D$3005,"In"))</f>
      </c>
      <c r="J135" s="15">
        <f>IF($A135="","",SUMIFS('Movements'!$E$6:$E$3005,'Movements'!$B$6:$B$3005,$A135,'Movements'!$D$6:$D$3005,"Out"))</f>
      </c>
      <c r="K135" s="15">
        <f>IF($A135="","",N(G135)+I135-J135)</f>
      </c>
      <c r="L135" s="15">
        <f>IF($A135="","",K135*N(E135))</f>
      </c>
      <c r="M135" s="15">
        <f>IF(OR($A135="",E135="",F135=""),"",F135-E135)</f>
      </c>
      <c r="N135" s="16">
        <f>IF($A135="","",IF(K135&lt;=0,"Out of stock",IF(AND(H135&lt;&gt;"",K135&lt;=H135),"Reorder","OK")))</f>
      </c>
    </row>
    <row r="136" spans="1:14" x14ac:dyDescent="0.25">
      <c r="A136" s="12"/>
      <c r="B136" s="12"/>
      <c r="C136" s="12"/>
      <c r="D136" s="12"/>
      <c r="E136" s="14"/>
      <c r="F136" s="14"/>
      <c r="G136" s="14"/>
      <c r="H136" s="14"/>
      <c r="I136" s="15">
        <f>IF($A136="","",SUMIFS('Movements'!$E$6:$E$3005,'Movements'!$B$6:$B$3005,$A136,'Movements'!$D$6:$D$3005,"In"))</f>
      </c>
      <c r="J136" s="15">
        <f>IF($A136="","",SUMIFS('Movements'!$E$6:$E$3005,'Movements'!$B$6:$B$3005,$A136,'Movements'!$D$6:$D$3005,"Out"))</f>
      </c>
      <c r="K136" s="15">
        <f>IF($A136="","",N(G136)+I136-J136)</f>
      </c>
      <c r="L136" s="15">
        <f>IF($A136="","",K136*N(E136))</f>
      </c>
      <c r="M136" s="15">
        <f>IF(OR($A136="",E136="",F136=""),"",F136-E136)</f>
      </c>
      <c r="N136" s="16">
        <f>IF($A136="","",IF(K136&lt;=0,"Out of stock",IF(AND(H136&lt;&gt;"",K136&lt;=H136),"Reorder","OK")))</f>
      </c>
    </row>
    <row r="137" spans="1:14" x14ac:dyDescent="0.25">
      <c r="A137" s="12"/>
      <c r="B137" s="12"/>
      <c r="C137" s="12"/>
      <c r="D137" s="12"/>
      <c r="E137" s="14"/>
      <c r="F137" s="14"/>
      <c r="G137" s="14"/>
      <c r="H137" s="14"/>
      <c r="I137" s="15">
        <f>IF($A137="","",SUMIFS('Movements'!$E$6:$E$3005,'Movements'!$B$6:$B$3005,$A137,'Movements'!$D$6:$D$3005,"In"))</f>
      </c>
      <c r="J137" s="15">
        <f>IF($A137="","",SUMIFS('Movements'!$E$6:$E$3005,'Movements'!$B$6:$B$3005,$A137,'Movements'!$D$6:$D$3005,"Out"))</f>
      </c>
      <c r="K137" s="15">
        <f>IF($A137="","",N(G137)+I137-J137)</f>
      </c>
      <c r="L137" s="15">
        <f>IF($A137="","",K137*N(E137))</f>
      </c>
      <c r="M137" s="15">
        <f>IF(OR($A137="",E137="",F137=""),"",F137-E137)</f>
      </c>
      <c r="N137" s="16">
        <f>IF($A137="","",IF(K137&lt;=0,"Out of stock",IF(AND(H137&lt;&gt;"",K137&lt;=H137),"Reorder","OK")))</f>
      </c>
    </row>
    <row r="138" spans="1:14" x14ac:dyDescent="0.25">
      <c r="A138" s="12"/>
      <c r="B138" s="12"/>
      <c r="C138" s="12"/>
      <c r="D138" s="12"/>
      <c r="E138" s="14"/>
      <c r="F138" s="14"/>
      <c r="G138" s="14"/>
      <c r="H138" s="14"/>
      <c r="I138" s="15">
        <f>IF($A138="","",SUMIFS('Movements'!$E$6:$E$3005,'Movements'!$B$6:$B$3005,$A138,'Movements'!$D$6:$D$3005,"In"))</f>
      </c>
      <c r="J138" s="15">
        <f>IF($A138="","",SUMIFS('Movements'!$E$6:$E$3005,'Movements'!$B$6:$B$3005,$A138,'Movements'!$D$6:$D$3005,"Out"))</f>
      </c>
      <c r="K138" s="15">
        <f>IF($A138="","",N(G138)+I138-J138)</f>
      </c>
      <c r="L138" s="15">
        <f>IF($A138="","",K138*N(E138))</f>
      </c>
      <c r="M138" s="15">
        <f>IF(OR($A138="",E138="",F138=""),"",F138-E138)</f>
      </c>
      <c r="N138" s="16">
        <f>IF($A138="","",IF(K138&lt;=0,"Out of stock",IF(AND(H138&lt;&gt;"",K138&lt;=H138),"Reorder","OK")))</f>
      </c>
    </row>
    <row r="139" spans="1:14" x14ac:dyDescent="0.25">
      <c r="A139" s="12"/>
      <c r="B139" s="12"/>
      <c r="C139" s="12"/>
      <c r="D139" s="12"/>
      <c r="E139" s="14"/>
      <c r="F139" s="14"/>
      <c r="G139" s="14"/>
      <c r="H139" s="14"/>
      <c r="I139" s="15">
        <f>IF($A139="","",SUMIFS('Movements'!$E$6:$E$3005,'Movements'!$B$6:$B$3005,$A139,'Movements'!$D$6:$D$3005,"In"))</f>
      </c>
      <c r="J139" s="15">
        <f>IF($A139="","",SUMIFS('Movements'!$E$6:$E$3005,'Movements'!$B$6:$B$3005,$A139,'Movements'!$D$6:$D$3005,"Out"))</f>
      </c>
      <c r="K139" s="15">
        <f>IF($A139="","",N(G139)+I139-J139)</f>
      </c>
      <c r="L139" s="15">
        <f>IF($A139="","",K139*N(E139))</f>
      </c>
      <c r="M139" s="15">
        <f>IF(OR($A139="",E139="",F139=""),"",F139-E139)</f>
      </c>
      <c r="N139" s="16">
        <f>IF($A139="","",IF(K139&lt;=0,"Out of stock",IF(AND(H139&lt;&gt;"",K139&lt;=H139),"Reorder","OK")))</f>
      </c>
    </row>
    <row r="140" spans="1:14" x14ac:dyDescent="0.25">
      <c r="A140" s="12"/>
      <c r="B140" s="12"/>
      <c r="C140" s="12"/>
      <c r="D140" s="12"/>
      <c r="E140" s="14"/>
      <c r="F140" s="14"/>
      <c r="G140" s="14"/>
      <c r="H140" s="14"/>
      <c r="I140" s="15">
        <f>IF($A140="","",SUMIFS('Movements'!$E$6:$E$3005,'Movements'!$B$6:$B$3005,$A140,'Movements'!$D$6:$D$3005,"In"))</f>
      </c>
      <c r="J140" s="15">
        <f>IF($A140="","",SUMIFS('Movements'!$E$6:$E$3005,'Movements'!$B$6:$B$3005,$A140,'Movements'!$D$6:$D$3005,"Out"))</f>
      </c>
      <c r="K140" s="15">
        <f>IF($A140="","",N(G140)+I140-J140)</f>
      </c>
      <c r="L140" s="15">
        <f>IF($A140="","",K140*N(E140))</f>
      </c>
      <c r="M140" s="15">
        <f>IF(OR($A140="",E140="",F140=""),"",F140-E140)</f>
      </c>
      <c r="N140" s="16">
        <f>IF($A140="","",IF(K140&lt;=0,"Out of stock",IF(AND(H140&lt;&gt;"",K140&lt;=H140),"Reorder","OK")))</f>
      </c>
    </row>
    <row r="141" spans="1:14" x14ac:dyDescent="0.25">
      <c r="A141" s="12"/>
      <c r="B141" s="12"/>
      <c r="C141" s="12"/>
      <c r="D141" s="12"/>
      <c r="E141" s="14"/>
      <c r="F141" s="14"/>
      <c r="G141" s="14"/>
      <c r="H141" s="14"/>
      <c r="I141" s="15">
        <f>IF($A141="","",SUMIFS('Movements'!$E$6:$E$3005,'Movements'!$B$6:$B$3005,$A141,'Movements'!$D$6:$D$3005,"In"))</f>
      </c>
      <c r="J141" s="15">
        <f>IF($A141="","",SUMIFS('Movements'!$E$6:$E$3005,'Movements'!$B$6:$B$3005,$A141,'Movements'!$D$6:$D$3005,"Out"))</f>
      </c>
      <c r="K141" s="15">
        <f>IF($A141="","",N(G141)+I141-J141)</f>
      </c>
      <c r="L141" s="15">
        <f>IF($A141="","",K141*N(E141))</f>
      </c>
      <c r="M141" s="15">
        <f>IF(OR($A141="",E141="",F141=""),"",F141-E141)</f>
      </c>
      <c r="N141" s="16">
        <f>IF($A141="","",IF(K141&lt;=0,"Out of stock",IF(AND(H141&lt;&gt;"",K141&lt;=H141),"Reorder","OK")))</f>
      </c>
    </row>
    <row r="142" spans="1:14" x14ac:dyDescent="0.25">
      <c r="A142" s="12"/>
      <c r="B142" s="12"/>
      <c r="C142" s="12"/>
      <c r="D142" s="12"/>
      <c r="E142" s="14"/>
      <c r="F142" s="14"/>
      <c r="G142" s="14"/>
      <c r="H142" s="14"/>
      <c r="I142" s="15">
        <f>IF($A142="","",SUMIFS('Movements'!$E$6:$E$3005,'Movements'!$B$6:$B$3005,$A142,'Movements'!$D$6:$D$3005,"In"))</f>
      </c>
      <c r="J142" s="15">
        <f>IF($A142="","",SUMIFS('Movements'!$E$6:$E$3005,'Movements'!$B$6:$B$3005,$A142,'Movements'!$D$6:$D$3005,"Out"))</f>
      </c>
      <c r="K142" s="15">
        <f>IF($A142="","",N(G142)+I142-J142)</f>
      </c>
      <c r="L142" s="15">
        <f>IF($A142="","",K142*N(E142))</f>
      </c>
      <c r="M142" s="15">
        <f>IF(OR($A142="",E142="",F142=""),"",F142-E142)</f>
      </c>
      <c r="N142" s="16">
        <f>IF($A142="","",IF(K142&lt;=0,"Out of stock",IF(AND(H142&lt;&gt;"",K142&lt;=H142),"Reorder","OK")))</f>
      </c>
    </row>
    <row r="143" spans="1:14" x14ac:dyDescent="0.25">
      <c r="A143" s="12"/>
      <c r="B143" s="12"/>
      <c r="C143" s="12"/>
      <c r="D143" s="12"/>
      <c r="E143" s="14"/>
      <c r="F143" s="14"/>
      <c r="G143" s="14"/>
      <c r="H143" s="14"/>
      <c r="I143" s="15">
        <f>IF($A143="","",SUMIFS('Movements'!$E$6:$E$3005,'Movements'!$B$6:$B$3005,$A143,'Movements'!$D$6:$D$3005,"In"))</f>
      </c>
      <c r="J143" s="15">
        <f>IF($A143="","",SUMIFS('Movements'!$E$6:$E$3005,'Movements'!$B$6:$B$3005,$A143,'Movements'!$D$6:$D$3005,"Out"))</f>
      </c>
      <c r="K143" s="15">
        <f>IF($A143="","",N(G143)+I143-J143)</f>
      </c>
      <c r="L143" s="15">
        <f>IF($A143="","",K143*N(E143))</f>
      </c>
      <c r="M143" s="15">
        <f>IF(OR($A143="",E143="",F143=""),"",F143-E143)</f>
      </c>
      <c r="N143" s="16">
        <f>IF($A143="","",IF(K143&lt;=0,"Out of stock",IF(AND(H143&lt;&gt;"",K143&lt;=H143),"Reorder","OK")))</f>
      </c>
    </row>
    <row r="144" spans="1:14" x14ac:dyDescent="0.25">
      <c r="A144" s="12"/>
      <c r="B144" s="12"/>
      <c r="C144" s="12"/>
      <c r="D144" s="12"/>
      <c r="E144" s="14"/>
      <c r="F144" s="14"/>
      <c r="G144" s="14"/>
      <c r="H144" s="14"/>
      <c r="I144" s="15">
        <f>IF($A144="","",SUMIFS('Movements'!$E$6:$E$3005,'Movements'!$B$6:$B$3005,$A144,'Movements'!$D$6:$D$3005,"In"))</f>
      </c>
      <c r="J144" s="15">
        <f>IF($A144="","",SUMIFS('Movements'!$E$6:$E$3005,'Movements'!$B$6:$B$3005,$A144,'Movements'!$D$6:$D$3005,"Out"))</f>
      </c>
      <c r="K144" s="15">
        <f>IF($A144="","",N(G144)+I144-J144)</f>
      </c>
      <c r="L144" s="15">
        <f>IF($A144="","",K144*N(E144))</f>
      </c>
      <c r="M144" s="15">
        <f>IF(OR($A144="",E144="",F144=""),"",F144-E144)</f>
      </c>
      <c r="N144" s="16">
        <f>IF($A144="","",IF(K144&lt;=0,"Out of stock",IF(AND(H144&lt;&gt;"",K144&lt;=H144),"Reorder","OK")))</f>
      </c>
    </row>
    <row r="145" spans="1:14" x14ac:dyDescent="0.25">
      <c r="A145" s="12"/>
      <c r="B145" s="12"/>
      <c r="C145" s="12"/>
      <c r="D145" s="12"/>
      <c r="E145" s="14"/>
      <c r="F145" s="14"/>
      <c r="G145" s="14"/>
      <c r="H145" s="14"/>
      <c r="I145" s="15">
        <f>IF($A145="","",SUMIFS('Movements'!$E$6:$E$3005,'Movements'!$B$6:$B$3005,$A145,'Movements'!$D$6:$D$3005,"In"))</f>
      </c>
      <c r="J145" s="15">
        <f>IF($A145="","",SUMIFS('Movements'!$E$6:$E$3005,'Movements'!$B$6:$B$3005,$A145,'Movements'!$D$6:$D$3005,"Out"))</f>
      </c>
      <c r="K145" s="15">
        <f>IF($A145="","",N(G145)+I145-J145)</f>
      </c>
      <c r="L145" s="15">
        <f>IF($A145="","",K145*N(E145))</f>
      </c>
      <c r="M145" s="15">
        <f>IF(OR($A145="",E145="",F145=""),"",F145-E145)</f>
      </c>
      <c r="N145" s="16">
        <f>IF($A145="","",IF(K145&lt;=0,"Out of stock",IF(AND(H145&lt;&gt;"",K145&lt;=H145),"Reorder","OK")))</f>
      </c>
    </row>
    <row r="146" spans="1:14" x14ac:dyDescent="0.25">
      <c r="A146" s="12"/>
      <c r="B146" s="12"/>
      <c r="C146" s="12"/>
      <c r="D146" s="12"/>
      <c r="E146" s="14"/>
      <c r="F146" s="14"/>
      <c r="G146" s="14"/>
      <c r="H146" s="14"/>
      <c r="I146" s="15">
        <f>IF($A146="","",SUMIFS('Movements'!$E$6:$E$3005,'Movements'!$B$6:$B$3005,$A146,'Movements'!$D$6:$D$3005,"In"))</f>
      </c>
      <c r="J146" s="15">
        <f>IF($A146="","",SUMIFS('Movements'!$E$6:$E$3005,'Movements'!$B$6:$B$3005,$A146,'Movements'!$D$6:$D$3005,"Out"))</f>
      </c>
      <c r="K146" s="15">
        <f>IF($A146="","",N(G146)+I146-J146)</f>
      </c>
      <c r="L146" s="15">
        <f>IF($A146="","",K146*N(E146))</f>
      </c>
      <c r="M146" s="15">
        <f>IF(OR($A146="",E146="",F146=""),"",F146-E146)</f>
      </c>
      <c r="N146" s="16">
        <f>IF($A146="","",IF(K146&lt;=0,"Out of stock",IF(AND(H146&lt;&gt;"",K146&lt;=H146),"Reorder","OK")))</f>
      </c>
    </row>
    <row r="147" spans="1:14" x14ac:dyDescent="0.25">
      <c r="A147" s="12"/>
      <c r="B147" s="12"/>
      <c r="C147" s="12"/>
      <c r="D147" s="12"/>
      <c r="E147" s="14"/>
      <c r="F147" s="14"/>
      <c r="G147" s="14"/>
      <c r="H147" s="14"/>
      <c r="I147" s="15">
        <f>IF($A147="","",SUMIFS('Movements'!$E$6:$E$3005,'Movements'!$B$6:$B$3005,$A147,'Movements'!$D$6:$D$3005,"In"))</f>
      </c>
      <c r="J147" s="15">
        <f>IF($A147="","",SUMIFS('Movements'!$E$6:$E$3005,'Movements'!$B$6:$B$3005,$A147,'Movements'!$D$6:$D$3005,"Out"))</f>
      </c>
      <c r="K147" s="15">
        <f>IF($A147="","",N(G147)+I147-J147)</f>
      </c>
      <c r="L147" s="15">
        <f>IF($A147="","",K147*N(E147))</f>
      </c>
      <c r="M147" s="15">
        <f>IF(OR($A147="",E147="",F147=""),"",F147-E147)</f>
      </c>
      <c r="N147" s="16">
        <f>IF($A147="","",IF(K147&lt;=0,"Out of stock",IF(AND(H147&lt;&gt;"",K147&lt;=H147),"Reorder","OK")))</f>
      </c>
    </row>
    <row r="148" spans="1:14" x14ac:dyDescent="0.25">
      <c r="A148" s="12"/>
      <c r="B148" s="12"/>
      <c r="C148" s="12"/>
      <c r="D148" s="12"/>
      <c r="E148" s="14"/>
      <c r="F148" s="14"/>
      <c r="G148" s="14"/>
      <c r="H148" s="14"/>
      <c r="I148" s="15">
        <f>IF($A148="","",SUMIFS('Movements'!$E$6:$E$3005,'Movements'!$B$6:$B$3005,$A148,'Movements'!$D$6:$D$3005,"In"))</f>
      </c>
      <c r="J148" s="15">
        <f>IF($A148="","",SUMIFS('Movements'!$E$6:$E$3005,'Movements'!$B$6:$B$3005,$A148,'Movements'!$D$6:$D$3005,"Out"))</f>
      </c>
      <c r="K148" s="15">
        <f>IF($A148="","",N(G148)+I148-J148)</f>
      </c>
      <c r="L148" s="15">
        <f>IF($A148="","",K148*N(E148))</f>
      </c>
      <c r="M148" s="15">
        <f>IF(OR($A148="",E148="",F148=""),"",F148-E148)</f>
      </c>
      <c r="N148" s="16">
        <f>IF($A148="","",IF(K148&lt;=0,"Out of stock",IF(AND(H148&lt;&gt;"",K148&lt;=H148),"Reorder","OK")))</f>
      </c>
    </row>
    <row r="149" spans="1:14" x14ac:dyDescent="0.25">
      <c r="A149" s="12"/>
      <c r="B149" s="12"/>
      <c r="C149" s="12"/>
      <c r="D149" s="12"/>
      <c r="E149" s="14"/>
      <c r="F149" s="14"/>
      <c r="G149" s="14"/>
      <c r="H149" s="14"/>
      <c r="I149" s="15">
        <f>IF($A149="","",SUMIFS('Movements'!$E$6:$E$3005,'Movements'!$B$6:$B$3005,$A149,'Movements'!$D$6:$D$3005,"In"))</f>
      </c>
      <c r="J149" s="15">
        <f>IF($A149="","",SUMIFS('Movements'!$E$6:$E$3005,'Movements'!$B$6:$B$3005,$A149,'Movements'!$D$6:$D$3005,"Out"))</f>
      </c>
      <c r="K149" s="15">
        <f>IF($A149="","",N(G149)+I149-J149)</f>
      </c>
      <c r="L149" s="15">
        <f>IF($A149="","",K149*N(E149))</f>
      </c>
      <c r="M149" s="15">
        <f>IF(OR($A149="",E149="",F149=""),"",F149-E149)</f>
      </c>
      <c r="N149" s="16">
        <f>IF($A149="","",IF(K149&lt;=0,"Out of stock",IF(AND(H149&lt;&gt;"",K149&lt;=H149),"Reorder","OK")))</f>
      </c>
    </row>
    <row r="150" spans="1:14" x14ac:dyDescent="0.25">
      <c r="A150" s="12"/>
      <c r="B150" s="12"/>
      <c r="C150" s="12"/>
      <c r="D150" s="12"/>
      <c r="E150" s="14"/>
      <c r="F150" s="14"/>
      <c r="G150" s="14"/>
      <c r="H150" s="14"/>
      <c r="I150" s="15">
        <f>IF($A150="","",SUMIFS('Movements'!$E$6:$E$3005,'Movements'!$B$6:$B$3005,$A150,'Movements'!$D$6:$D$3005,"In"))</f>
      </c>
      <c r="J150" s="15">
        <f>IF($A150="","",SUMIFS('Movements'!$E$6:$E$3005,'Movements'!$B$6:$B$3005,$A150,'Movements'!$D$6:$D$3005,"Out"))</f>
      </c>
      <c r="K150" s="15">
        <f>IF($A150="","",N(G150)+I150-J150)</f>
      </c>
      <c r="L150" s="15">
        <f>IF($A150="","",K150*N(E150))</f>
      </c>
      <c r="M150" s="15">
        <f>IF(OR($A150="",E150="",F150=""),"",F150-E150)</f>
      </c>
      <c r="N150" s="16">
        <f>IF($A150="","",IF(K150&lt;=0,"Out of stock",IF(AND(H150&lt;&gt;"",K150&lt;=H150),"Reorder","OK")))</f>
      </c>
    </row>
    <row r="151" spans="1:14" x14ac:dyDescent="0.25">
      <c r="A151" s="12"/>
      <c r="B151" s="12"/>
      <c r="C151" s="12"/>
      <c r="D151" s="12"/>
      <c r="E151" s="14"/>
      <c r="F151" s="14"/>
      <c r="G151" s="14"/>
      <c r="H151" s="14"/>
      <c r="I151" s="15">
        <f>IF($A151="","",SUMIFS('Movements'!$E$6:$E$3005,'Movements'!$B$6:$B$3005,$A151,'Movements'!$D$6:$D$3005,"In"))</f>
      </c>
      <c r="J151" s="15">
        <f>IF($A151="","",SUMIFS('Movements'!$E$6:$E$3005,'Movements'!$B$6:$B$3005,$A151,'Movements'!$D$6:$D$3005,"Out"))</f>
      </c>
      <c r="K151" s="15">
        <f>IF($A151="","",N(G151)+I151-J151)</f>
      </c>
      <c r="L151" s="15">
        <f>IF($A151="","",K151*N(E151))</f>
      </c>
      <c r="M151" s="15">
        <f>IF(OR($A151="",E151="",F151=""),"",F151-E151)</f>
      </c>
      <c r="N151" s="16">
        <f>IF($A151="","",IF(K151&lt;=0,"Out of stock",IF(AND(H151&lt;&gt;"",K151&lt;=H151),"Reorder","OK")))</f>
      </c>
    </row>
    <row r="152" spans="1:14" x14ac:dyDescent="0.25">
      <c r="A152" s="12"/>
      <c r="B152" s="12"/>
      <c r="C152" s="12"/>
      <c r="D152" s="12"/>
      <c r="E152" s="14"/>
      <c r="F152" s="14"/>
      <c r="G152" s="14"/>
      <c r="H152" s="14"/>
      <c r="I152" s="15">
        <f>IF($A152="","",SUMIFS('Movements'!$E$6:$E$3005,'Movements'!$B$6:$B$3005,$A152,'Movements'!$D$6:$D$3005,"In"))</f>
      </c>
      <c r="J152" s="15">
        <f>IF($A152="","",SUMIFS('Movements'!$E$6:$E$3005,'Movements'!$B$6:$B$3005,$A152,'Movements'!$D$6:$D$3005,"Out"))</f>
      </c>
      <c r="K152" s="15">
        <f>IF($A152="","",N(G152)+I152-J152)</f>
      </c>
      <c r="L152" s="15">
        <f>IF($A152="","",K152*N(E152))</f>
      </c>
      <c r="M152" s="15">
        <f>IF(OR($A152="",E152="",F152=""),"",F152-E152)</f>
      </c>
      <c r="N152" s="16">
        <f>IF($A152="","",IF(K152&lt;=0,"Out of stock",IF(AND(H152&lt;&gt;"",K152&lt;=H152),"Reorder","OK")))</f>
      </c>
    </row>
    <row r="153" spans="1:14" x14ac:dyDescent="0.25">
      <c r="A153" s="12"/>
      <c r="B153" s="12"/>
      <c r="C153" s="12"/>
      <c r="D153" s="12"/>
      <c r="E153" s="14"/>
      <c r="F153" s="14"/>
      <c r="G153" s="14"/>
      <c r="H153" s="14"/>
      <c r="I153" s="15">
        <f>IF($A153="","",SUMIFS('Movements'!$E$6:$E$3005,'Movements'!$B$6:$B$3005,$A153,'Movements'!$D$6:$D$3005,"In"))</f>
      </c>
      <c r="J153" s="15">
        <f>IF($A153="","",SUMIFS('Movements'!$E$6:$E$3005,'Movements'!$B$6:$B$3005,$A153,'Movements'!$D$6:$D$3005,"Out"))</f>
      </c>
      <c r="K153" s="15">
        <f>IF($A153="","",N(G153)+I153-J153)</f>
      </c>
      <c r="L153" s="15">
        <f>IF($A153="","",K153*N(E153))</f>
      </c>
      <c r="M153" s="15">
        <f>IF(OR($A153="",E153="",F153=""),"",F153-E153)</f>
      </c>
      <c r="N153" s="16">
        <f>IF($A153="","",IF(K153&lt;=0,"Out of stock",IF(AND(H153&lt;&gt;"",K153&lt;=H153),"Reorder","OK")))</f>
      </c>
    </row>
    <row r="154" spans="1:14" x14ac:dyDescent="0.25">
      <c r="A154" s="12"/>
      <c r="B154" s="12"/>
      <c r="C154" s="12"/>
      <c r="D154" s="12"/>
      <c r="E154" s="14"/>
      <c r="F154" s="14"/>
      <c r="G154" s="14"/>
      <c r="H154" s="14"/>
      <c r="I154" s="15">
        <f>IF($A154="","",SUMIFS('Movements'!$E$6:$E$3005,'Movements'!$B$6:$B$3005,$A154,'Movements'!$D$6:$D$3005,"In"))</f>
      </c>
      <c r="J154" s="15">
        <f>IF($A154="","",SUMIFS('Movements'!$E$6:$E$3005,'Movements'!$B$6:$B$3005,$A154,'Movements'!$D$6:$D$3005,"Out"))</f>
      </c>
      <c r="K154" s="15">
        <f>IF($A154="","",N(G154)+I154-J154)</f>
      </c>
      <c r="L154" s="15">
        <f>IF($A154="","",K154*N(E154))</f>
      </c>
      <c r="M154" s="15">
        <f>IF(OR($A154="",E154="",F154=""),"",F154-E154)</f>
      </c>
      <c r="N154" s="16">
        <f>IF($A154="","",IF(K154&lt;=0,"Out of stock",IF(AND(H154&lt;&gt;"",K154&lt;=H154),"Reorder","OK")))</f>
      </c>
    </row>
    <row r="155" spans="1:14" x14ac:dyDescent="0.25">
      <c r="A155" s="12"/>
      <c r="B155" s="12"/>
      <c r="C155" s="12"/>
      <c r="D155" s="12"/>
      <c r="E155" s="14"/>
      <c r="F155" s="14"/>
      <c r="G155" s="14"/>
      <c r="H155" s="14"/>
      <c r="I155" s="15">
        <f>IF($A155="","",SUMIFS('Movements'!$E$6:$E$3005,'Movements'!$B$6:$B$3005,$A155,'Movements'!$D$6:$D$3005,"In"))</f>
      </c>
      <c r="J155" s="15">
        <f>IF($A155="","",SUMIFS('Movements'!$E$6:$E$3005,'Movements'!$B$6:$B$3005,$A155,'Movements'!$D$6:$D$3005,"Out"))</f>
      </c>
      <c r="K155" s="15">
        <f>IF($A155="","",N(G155)+I155-J155)</f>
      </c>
      <c r="L155" s="15">
        <f>IF($A155="","",K155*N(E155))</f>
      </c>
      <c r="M155" s="15">
        <f>IF(OR($A155="",E155="",F155=""),"",F155-E155)</f>
      </c>
      <c r="N155" s="16">
        <f>IF($A155="","",IF(K155&lt;=0,"Out of stock",IF(AND(H155&lt;&gt;"",K155&lt;=H155),"Reorder","OK")))</f>
      </c>
    </row>
    <row r="156" spans="1:14" x14ac:dyDescent="0.25">
      <c r="A156" s="12"/>
      <c r="B156" s="12"/>
      <c r="C156" s="12"/>
      <c r="D156" s="12"/>
      <c r="E156" s="14"/>
      <c r="F156" s="14"/>
      <c r="G156" s="14"/>
      <c r="H156" s="14"/>
      <c r="I156" s="15">
        <f>IF($A156="","",SUMIFS('Movements'!$E$6:$E$3005,'Movements'!$B$6:$B$3005,$A156,'Movements'!$D$6:$D$3005,"In"))</f>
      </c>
      <c r="J156" s="15">
        <f>IF($A156="","",SUMIFS('Movements'!$E$6:$E$3005,'Movements'!$B$6:$B$3005,$A156,'Movements'!$D$6:$D$3005,"Out"))</f>
      </c>
      <c r="K156" s="15">
        <f>IF($A156="","",N(G156)+I156-J156)</f>
      </c>
      <c r="L156" s="15">
        <f>IF($A156="","",K156*N(E156))</f>
      </c>
      <c r="M156" s="15">
        <f>IF(OR($A156="",E156="",F156=""),"",F156-E156)</f>
      </c>
      <c r="N156" s="16">
        <f>IF($A156="","",IF(K156&lt;=0,"Out of stock",IF(AND(H156&lt;&gt;"",K156&lt;=H156),"Reorder","OK")))</f>
      </c>
    </row>
    <row r="157" spans="1:14" x14ac:dyDescent="0.25">
      <c r="A157" s="12"/>
      <c r="B157" s="12"/>
      <c r="C157" s="12"/>
      <c r="D157" s="12"/>
      <c r="E157" s="14"/>
      <c r="F157" s="14"/>
      <c r="G157" s="14"/>
      <c r="H157" s="14"/>
      <c r="I157" s="15">
        <f>IF($A157="","",SUMIFS('Movements'!$E$6:$E$3005,'Movements'!$B$6:$B$3005,$A157,'Movements'!$D$6:$D$3005,"In"))</f>
      </c>
      <c r="J157" s="15">
        <f>IF($A157="","",SUMIFS('Movements'!$E$6:$E$3005,'Movements'!$B$6:$B$3005,$A157,'Movements'!$D$6:$D$3005,"Out"))</f>
      </c>
      <c r="K157" s="15">
        <f>IF($A157="","",N(G157)+I157-J157)</f>
      </c>
      <c r="L157" s="15">
        <f>IF($A157="","",K157*N(E157))</f>
      </c>
      <c r="M157" s="15">
        <f>IF(OR($A157="",E157="",F157=""),"",F157-E157)</f>
      </c>
      <c r="N157" s="16">
        <f>IF($A157="","",IF(K157&lt;=0,"Out of stock",IF(AND(H157&lt;&gt;"",K157&lt;=H157),"Reorder","OK")))</f>
      </c>
    </row>
    <row r="158" spans="1:14" x14ac:dyDescent="0.25">
      <c r="A158" s="12"/>
      <c r="B158" s="12"/>
      <c r="C158" s="12"/>
      <c r="D158" s="12"/>
      <c r="E158" s="14"/>
      <c r="F158" s="14"/>
      <c r="G158" s="14"/>
      <c r="H158" s="14"/>
      <c r="I158" s="15">
        <f>IF($A158="","",SUMIFS('Movements'!$E$6:$E$3005,'Movements'!$B$6:$B$3005,$A158,'Movements'!$D$6:$D$3005,"In"))</f>
      </c>
      <c r="J158" s="15">
        <f>IF($A158="","",SUMIFS('Movements'!$E$6:$E$3005,'Movements'!$B$6:$B$3005,$A158,'Movements'!$D$6:$D$3005,"Out"))</f>
      </c>
      <c r="K158" s="15">
        <f>IF($A158="","",N(G158)+I158-J158)</f>
      </c>
      <c r="L158" s="15">
        <f>IF($A158="","",K158*N(E158))</f>
      </c>
      <c r="M158" s="15">
        <f>IF(OR($A158="",E158="",F158=""),"",F158-E158)</f>
      </c>
      <c r="N158" s="16">
        <f>IF($A158="","",IF(K158&lt;=0,"Out of stock",IF(AND(H158&lt;&gt;"",K158&lt;=H158),"Reorder","OK")))</f>
      </c>
    </row>
    <row r="159" spans="1:14" x14ac:dyDescent="0.25">
      <c r="A159" s="12"/>
      <c r="B159" s="12"/>
      <c r="C159" s="12"/>
      <c r="D159" s="12"/>
      <c r="E159" s="14"/>
      <c r="F159" s="14"/>
      <c r="G159" s="14"/>
      <c r="H159" s="14"/>
      <c r="I159" s="15">
        <f>IF($A159="","",SUMIFS('Movements'!$E$6:$E$3005,'Movements'!$B$6:$B$3005,$A159,'Movements'!$D$6:$D$3005,"In"))</f>
      </c>
      <c r="J159" s="15">
        <f>IF($A159="","",SUMIFS('Movements'!$E$6:$E$3005,'Movements'!$B$6:$B$3005,$A159,'Movements'!$D$6:$D$3005,"Out"))</f>
      </c>
      <c r="K159" s="15">
        <f>IF($A159="","",N(G159)+I159-J159)</f>
      </c>
      <c r="L159" s="15">
        <f>IF($A159="","",K159*N(E159))</f>
      </c>
      <c r="M159" s="15">
        <f>IF(OR($A159="",E159="",F159=""),"",F159-E159)</f>
      </c>
      <c r="N159" s="16">
        <f>IF($A159="","",IF(K159&lt;=0,"Out of stock",IF(AND(H159&lt;&gt;"",K159&lt;=H159),"Reorder","OK")))</f>
      </c>
    </row>
    <row r="160" spans="1:14" x14ac:dyDescent="0.25">
      <c r="A160" s="12"/>
      <c r="B160" s="12"/>
      <c r="C160" s="12"/>
      <c r="D160" s="12"/>
      <c r="E160" s="14"/>
      <c r="F160" s="14"/>
      <c r="G160" s="14"/>
      <c r="H160" s="14"/>
      <c r="I160" s="15">
        <f>IF($A160="","",SUMIFS('Movements'!$E$6:$E$3005,'Movements'!$B$6:$B$3005,$A160,'Movements'!$D$6:$D$3005,"In"))</f>
      </c>
      <c r="J160" s="15">
        <f>IF($A160="","",SUMIFS('Movements'!$E$6:$E$3005,'Movements'!$B$6:$B$3005,$A160,'Movements'!$D$6:$D$3005,"Out"))</f>
      </c>
      <c r="K160" s="15">
        <f>IF($A160="","",N(G160)+I160-J160)</f>
      </c>
      <c r="L160" s="15">
        <f>IF($A160="","",K160*N(E160))</f>
      </c>
      <c r="M160" s="15">
        <f>IF(OR($A160="",E160="",F160=""),"",F160-E160)</f>
      </c>
      <c r="N160" s="16">
        <f>IF($A160="","",IF(K160&lt;=0,"Out of stock",IF(AND(H160&lt;&gt;"",K160&lt;=H160),"Reorder","OK")))</f>
      </c>
    </row>
    <row r="161" spans="1:14" x14ac:dyDescent="0.25">
      <c r="A161" s="12"/>
      <c r="B161" s="12"/>
      <c r="C161" s="12"/>
      <c r="D161" s="12"/>
      <c r="E161" s="14"/>
      <c r="F161" s="14"/>
      <c r="G161" s="14"/>
      <c r="H161" s="14"/>
      <c r="I161" s="15">
        <f>IF($A161="","",SUMIFS('Movements'!$E$6:$E$3005,'Movements'!$B$6:$B$3005,$A161,'Movements'!$D$6:$D$3005,"In"))</f>
      </c>
      <c r="J161" s="15">
        <f>IF($A161="","",SUMIFS('Movements'!$E$6:$E$3005,'Movements'!$B$6:$B$3005,$A161,'Movements'!$D$6:$D$3005,"Out"))</f>
      </c>
      <c r="K161" s="15">
        <f>IF($A161="","",N(G161)+I161-J161)</f>
      </c>
      <c r="L161" s="15">
        <f>IF($A161="","",K161*N(E161))</f>
      </c>
      <c r="M161" s="15">
        <f>IF(OR($A161="",E161="",F161=""),"",F161-E161)</f>
      </c>
      <c r="N161" s="16">
        <f>IF($A161="","",IF(K161&lt;=0,"Out of stock",IF(AND(H161&lt;&gt;"",K161&lt;=H161),"Reorder","OK")))</f>
      </c>
    </row>
    <row r="162" spans="1:14" x14ac:dyDescent="0.25">
      <c r="A162" s="12"/>
      <c r="B162" s="12"/>
      <c r="C162" s="12"/>
      <c r="D162" s="12"/>
      <c r="E162" s="14"/>
      <c r="F162" s="14"/>
      <c r="G162" s="14"/>
      <c r="H162" s="14"/>
      <c r="I162" s="15">
        <f>IF($A162="","",SUMIFS('Movements'!$E$6:$E$3005,'Movements'!$B$6:$B$3005,$A162,'Movements'!$D$6:$D$3005,"In"))</f>
      </c>
      <c r="J162" s="15">
        <f>IF($A162="","",SUMIFS('Movements'!$E$6:$E$3005,'Movements'!$B$6:$B$3005,$A162,'Movements'!$D$6:$D$3005,"Out"))</f>
      </c>
      <c r="K162" s="15">
        <f>IF($A162="","",N(G162)+I162-J162)</f>
      </c>
      <c r="L162" s="15">
        <f>IF($A162="","",K162*N(E162))</f>
      </c>
      <c r="M162" s="15">
        <f>IF(OR($A162="",E162="",F162=""),"",F162-E162)</f>
      </c>
      <c r="N162" s="16">
        <f>IF($A162="","",IF(K162&lt;=0,"Out of stock",IF(AND(H162&lt;&gt;"",K162&lt;=H162),"Reorder","OK")))</f>
      </c>
    </row>
    <row r="163" spans="1:14" x14ac:dyDescent="0.25">
      <c r="A163" s="12"/>
      <c r="B163" s="12"/>
      <c r="C163" s="12"/>
      <c r="D163" s="12"/>
      <c r="E163" s="14"/>
      <c r="F163" s="14"/>
      <c r="G163" s="14"/>
      <c r="H163" s="14"/>
      <c r="I163" s="15">
        <f>IF($A163="","",SUMIFS('Movements'!$E$6:$E$3005,'Movements'!$B$6:$B$3005,$A163,'Movements'!$D$6:$D$3005,"In"))</f>
      </c>
      <c r="J163" s="15">
        <f>IF($A163="","",SUMIFS('Movements'!$E$6:$E$3005,'Movements'!$B$6:$B$3005,$A163,'Movements'!$D$6:$D$3005,"Out"))</f>
      </c>
      <c r="K163" s="15">
        <f>IF($A163="","",N(G163)+I163-J163)</f>
      </c>
      <c r="L163" s="15">
        <f>IF($A163="","",K163*N(E163))</f>
      </c>
      <c r="M163" s="15">
        <f>IF(OR($A163="",E163="",F163=""),"",F163-E163)</f>
      </c>
      <c r="N163" s="16">
        <f>IF($A163="","",IF(K163&lt;=0,"Out of stock",IF(AND(H163&lt;&gt;"",K163&lt;=H163),"Reorder","OK")))</f>
      </c>
    </row>
    <row r="164" spans="1:14" x14ac:dyDescent="0.25">
      <c r="A164" s="12"/>
      <c r="B164" s="12"/>
      <c r="C164" s="12"/>
      <c r="D164" s="12"/>
      <c r="E164" s="14"/>
      <c r="F164" s="14"/>
      <c r="G164" s="14"/>
      <c r="H164" s="14"/>
      <c r="I164" s="15">
        <f>IF($A164="","",SUMIFS('Movements'!$E$6:$E$3005,'Movements'!$B$6:$B$3005,$A164,'Movements'!$D$6:$D$3005,"In"))</f>
      </c>
      <c r="J164" s="15">
        <f>IF($A164="","",SUMIFS('Movements'!$E$6:$E$3005,'Movements'!$B$6:$B$3005,$A164,'Movements'!$D$6:$D$3005,"Out"))</f>
      </c>
      <c r="K164" s="15">
        <f>IF($A164="","",N(G164)+I164-J164)</f>
      </c>
      <c r="L164" s="15">
        <f>IF($A164="","",K164*N(E164))</f>
      </c>
      <c r="M164" s="15">
        <f>IF(OR($A164="",E164="",F164=""),"",F164-E164)</f>
      </c>
      <c r="N164" s="16">
        <f>IF($A164="","",IF(K164&lt;=0,"Out of stock",IF(AND(H164&lt;&gt;"",K164&lt;=H164),"Reorder","OK")))</f>
      </c>
    </row>
    <row r="165" spans="1:14" x14ac:dyDescent="0.25">
      <c r="A165" s="12"/>
      <c r="B165" s="12"/>
      <c r="C165" s="12"/>
      <c r="D165" s="12"/>
      <c r="E165" s="14"/>
      <c r="F165" s="14"/>
      <c r="G165" s="14"/>
      <c r="H165" s="14"/>
      <c r="I165" s="15">
        <f>IF($A165="","",SUMIFS('Movements'!$E$6:$E$3005,'Movements'!$B$6:$B$3005,$A165,'Movements'!$D$6:$D$3005,"In"))</f>
      </c>
      <c r="J165" s="15">
        <f>IF($A165="","",SUMIFS('Movements'!$E$6:$E$3005,'Movements'!$B$6:$B$3005,$A165,'Movements'!$D$6:$D$3005,"Out"))</f>
      </c>
      <c r="K165" s="15">
        <f>IF($A165="","",N(G165)+I165-J165)</f>
      </c>
      <c r="L165" s="15">
        <f>IF($A165="","",K165*N(E165))</f>
      </c>
      <c r="M165" s="15">
        <f>IF(OR($A165="",E165="",F165=""),"",F165-E165)</f>
      </c>
      <c r="N165" s="16">
        <f>IF($A165="","",IF(K165&lt;=0,"Out of stock",IF(AND(H165&lt;&gt;"",K165&lt;=H165),"Reorder","OK")))</f>
      </c>
    </row>
    <row r="166" spans="1:14" x14ac:dyDescent="0.25">
      <c r="A166" s="12"/>
      <c r="B166" s="12"/>
      <c r="C166" s="12"/>
      <c r="D166" s="12"/>
      <c r="E166" s="14"/>
      <c r="F166" s="14"/>
      <c r="G166" s="14"/>
      <c r="H166" s="14"/>
      <c r="I166" s="15">
        <f>IF($A166="","",SUMIFS('Movements'!$E$6:$E$3005,'Movements'!$B$6:$B$3005,$A166,'Movements'!$D$6:$D$3005,"In"))</f>
      </c>
      <c r="J166" s="15">
        <f>IF($A166="","",SUMIFS('Movements'!$E$6:$E$3005,'Movements'!$B$6:$B$3005,$A166,'Movements'!$D$6:$D$3005,"Out"))</f>
      </c>
      <c r="K166" s="15">
        <f>IF($A166="","",N(G166)+I166-J166)</f>
      </c>
      <c r="L166" s="15">
        <f>IF($A166="","",K166*N(E166))</f>
      </c>
      <c r="M166" s="15">
        <f>IF(OR($A166="",E166="",F166=""),"",F166-E166)</f>
      </c>
      <c r="N166" s="16">
        <f>IF($A166="","",IF(K166&lt;=0,"Out of stock",IF(AND(H166&lt;&gt;"",K166&lt;=H166),"Reorder","OK")))</f>
      </c>
    </row>
    <row r="167" spans="1:14" x14ac:dyDescent="0.25">
      <c r="A167" s="12"/>
      <c r="B167" s="12"/>
      <c r="C167" s="12"/>
      <c r="D167" s="12"/>
      <c r="E167" s="14"/>
      <c r="F167" s="14"/>
      <c r="G167" s="14"/>
      <c r="H167" s="14"/>
      <c r="I167" s="15">
        <f>IF($A167="","",SUMIFS('Movements'!$E$6:$E$3005,'Movements'!$B$6:$B$3005,$A167,'Movements'!$D$6:$D$3005,"In"))</f>
      </c>
      <c r="J167" s="15">
        <f>IF($A167="","",SUMIFS('Movements'!$E$6:$E$3005,'Movements'!$B$6:$B$3005,$A167,'Movements'!$D$6:$D$3005,"Out"))</f>
      </c>
      <c r="K167" s="15">
        <f>IF($A167="","",N(G167)+I167-J167)</f>
      </c>
      <c r="L167" s="15">
        <f>IF($A167="","",K167*N(E167))</f>
      </c>
      <c r="M167" s="15">
        <f>IF(OR($A167="",E167="",F167=""),"",F167-E167)</f>
      </c>
      <c r="N167" s="16">
        <f>IF($A167="","",IF(K167&lt;=0,"Out of stock",IF(AND(H167&lt;&gt;"",K167&lt;=H167),"Reorder","OK")))</f>
      </c>
    </row>
    <row r="168" spans="1:14" x14ac:dyDescent="0.25">
      <c r="A168" s="12"/>
      <c r="B168" s="12"/>
      <c r="C168" s="12"/>
      <c r="D168" s="12"/>
      <c r="E168" s="14"/>
      <c r="F168" s="14"/>
      <c r="G168" s="14"/>
      <c r="H168" s="14"/>
      <c r="I168" s="15">
        <f>IF($A168="","",SUMIFS('Movements'!$E$6:$E$3005,'Movements'!$B$6:$B$3005,$A168,'Movements'!$D$6:$D$3005,"In"))</f>
      </c>
      <c r="J168" s="15">
        <f>IF($A168="","",SUMIFS('Movements'!$E$6:$E$3005,'Movements'!$B$6:$B$3005,$A168,'Movements'!$D$6:$D$3005,"Out"))</f>
      </c>
      <c r="K168" s="15">
        <f>IF($A168="","",N(G168)+I168-J168)</f>
      </c>
      <c r="L168" s="15">
        <f>IF($A168="","",K168*N(E168))</f>
      </c>
      <c r="M168" s="15">
        <f>IF(OR($A168="",E168="",F168=""),"",F168-E168)</f>
      </c>
      <c r="N168" s="16">
        <f>IF($A168="","",IF(K168&lt;=0,"Out of stock",IF(AND(H168&lt;&gt;"",K168&lt;=H168),"Reorder","OK")))</f>
      </c>
    </row>
    <row r="169" spans="1:14" x14ac:dyDescent="0.25">
      <c r="A169" s="12"/>
      <c r="B169" s="12"/>
      <c r="C169" s="12"/>
      <c r="D169" s="12"/>
      <c r="E169" s="14"/>
      <c r="F169" s="14"/>
      <c r="G169" s="14"/>
      <c r="H169" s="14"/>
      <c r="I169" s="15">
        <f>IF($A169="","",SUMIFS('Movements'!$E$6:$E$3005,'Movements'!$B$6:$B$3005,$A169,'Movements'!$D$6:$D$3005,"In"))</f>
      </c>
      <c r="J169" s="15">
        <f>IF($A169="","",SUMIFS('Movements'!$E$6:$E$3005,'Movements'!$B$6:$B$3005,$A169,'Movements'!$D$6:$D$3005,"Out"))</f>
      </c>
      <c r="K169" s="15">
        <f>IF($A169="","",N(G169)+I169-J169)</f>
      </c>
      <c r="L169" s="15">
        <f>IF($A169="","",K169*N(E169))</f>
      </c>
      <c r="M169" s="15">
        <f>IF(OR($A169="",E169="",F169=""),"",F169-E169)</f>
      </c>
      <c r="N169" s="16">
        <f>IF($A169="","",IF(K169&lt;=0,"Out of stock",IF(AND(H169&lt;&gt;"",K169&lt;=H169),"Reorder","OK")))</f>
      </c>
    </row>
    <row r="170" spans="1:14" x14ac:dyDescent="0.25">
      <c r="A170" s="12"/>
      <c r="B170" s="12"/>
      <c r="C170" s="12"/>
      <c r="D170" s="12"/>
      <c r="E170" s="14"/>
      <c r="F170" s="14"/>
      <c r="G170" s="14"/>
      <c r="H170" s="14"/>
      <c r="I170" s="15">
        <f>IF($A170="","",SUMIFS('Movements'!$E$6:$E$3005,'Movements'!$B$6:$B$3005,$A170,'Movements'!$D$6:$D$3005,"In"))</f>
      </c>
      <c r="J170" s="15">
        <f>IF($A170="","",SUMIFS('Movements'!$E$6:$E$3005,'Movements'!$B$6:$B$3005,$A170,'Movements'!$D$6:$D$3005,"Out"))</f>
      </c>
      <c r="K170" s="15">
        <f>IF($A170="","",N(G170)+I170-J170)</f>
      </c>
      <c r="L170" s="15">
        <f>IF($A170="","",K170*N(E170))</f>
      </c>
      <c r="M170" s="15">
        <f>IF(OR($A170="",E170="",F170=""),"",F170-E170)</f>
      </c>
      <c r="N170" s="16">
        <f>IF($A170="","",IF(K170&lt;=0,"Out of stock",IF(AND(H170&lt;&gt;"",K170&lt;=H170),"Reorder","OK")))</f>
      </c>
    </row>
    <row r="171" spans="1:14" x14ac:dyDescent="0.25">
      <c r="A171" s="12"/>
      <c r="B171" s="12"/>
      <c r="C171" s="12"/>
      <c r="D171" s="12"/>
      <c r="E171" s="14"/>
      <c r="F171" s="14"/>
      <c r="G171" s="14"/>
      <c r="H171" s="14"/>
      <c r="I171" s="15">
        <f>IF($A171="","",SUMIFS('Movements'!$E$6:$E$3005,'Movements'!$B$6:$B$3005,$A171,'Movements'!$D$6:$D$3005,"In"))</f>
      </c>
      <c r="J171" s="15">
        <f>IF($A171="","",SUMIFS('Movements'!$E$6:$E$3005,'Movements'!$B$6:$B$3005,$A171,'Movements'!$D$6:$D$3005,"Out"))</f>
      </c>
      <c r="K171" s="15">
        <f>IF($A171="","",N(G171)+I171-J171)</f>
      </c>
      <c r="L171" s="15">
        <f>IF($A171="","",K171*N(E171))</f>
      </c>
      <c r="M171" s="15">
        <f>IF(OR($A171="",E171="",F171=""),"",F171-E171)</f>
      </c>
      <c r="N171" s="16">
        <f>IF($A171="","",IF(K171&lt;=0,"Out of stock",IF(AND(H171&lt;&gt;"",K171&lt;=H171),"Reorder","OK")))</f>
      </c>
    </row>
    <row r="172" spans="1:14" x14ac:dyDescent="0.25">
      <c r="A172" s="12"/>
      <c r="B172" s="12"/>
      <c r="C172" s="12"/>
      <c r="D172" s="12"/>
      <c r="E172" s="14"/>
      <c r="F172" s="14"/>
      <c r="G172" s="14"/>
      <c r="H172" s="14"/>
      <c r="I172" s="15">
        <f>IF($A172="","",SUMIFS('Movements'!$E$6:$E$3005,'Movements'!$B$6:$B$3005,$A172,'Movements'!$D$6:$D$3005,"In"))</f>
      </c>
      <c r="J172" s="15">
        <f>IF($A172="","",SUMIFS('Movements'!$E$6:$E$3005,'Movements'!$B$6:$B$3005,$A172,'Movements'!$D$6:$D$3005,"Out"))</f>
      </c>
      <c r="K172" s="15">
        <f>IF($A172="","",N(G172)+I172-J172)</f>
      </c>
      <c r="L172" s="15">
        <f>IF($A172="","",K172*N(E172))</f>
      </c>
      <c r="M172" s="15">
        <f>IF(OR($A172="",E172="",F172=""),"",F172-E172)</f>
      </c>
      <c r="N172" s="16">
        <f>IF($A172="","",IF(K172&lt;=0,"Out of stock",IF(AND(H172&lt;&gt;"",K172&lt;=H172),"Reorder","OK")))</f>
      </c>
    </row>
    <row r="173" spans="1:14" x14ac:dyDescent="0.25">
      <c r="A173" s="12"/>
      <c r="B173" s="12"/>
      <c r="C173" s="12"/>
      <c r="D173" s="12"/>
      <c r="E173" s="14"/>
      <c r="F173" s="14"/>
      <c r="G173" s="14"/>
      <c r="H173" s="14"/>
      <c r="I173" s="15">
        <f>IF($A173="","",SUMIFS('Movements'!$E$6:$E$3005,'Movements'!$B$6:$B$3005,$A173,'Movements'!$D$6:$D$3005,"In"))</f>
      </c>
      <c r="J173" s="15">
        <f>IF($A173="","",SUMIFS('Movements'!$E$6:$E$3005,'Movements'!$B$6:$B$3005,$A173,'Movements'!$D$6:$D$3005,"Out"))</f>
      </c>
      <c r="K173" s="15">
        <f>IF($A173="","",N(G173)+I173-J173)</f>
      </c>
      <c r="L173" s="15">
        <f>IF($A173="","",K173*N(E173))</f>
      </c>
      <c r="M173" s="15">
        <f>IF(OR($A173="",E173="",F173=""),"",F173-E173)</f>
      </c>
      <c r="N173" s="16">
        <f>IF($A173="","",IF(K173&lt;=0,"Out of stock",IF(AND(H173&lt;&gt;"",K173&lt;=H173),"Reorder","OK")))</f>
      </c>
    </row>
    <row r="174" spans="1:14" x14ac:dyDescent="0.25">
      <c r="A174" s="12"/>
      <c r="B174" s="12"/>
      <c r="C174" s="12"/>
      <c r="D174" s="12"/>
      <c r="E174" s="14"/>
      <c r="F174" s="14"/>
      <c r="G174" s="14"/>
      <c r="H174" s="14"/>
      <c r="I174" s="15">
        <f>IF($A174="","",SUMIFS('Movements'!$E$6:$E$3005,'Movements'!$B$6:$B$3005,$A174,'Movements'!$D$6:$D$3005,"In"))</f>
      </c>
      <c r="J174" s="15">
        <f>IF($A174="","",SUMIFS('Movements'!$E$6:$E$3005,'Movements'!$B$6:$B$3005,$A174,'Movements'!$D$6:$D$3005,"Out"))</f>
      </c>
      <c r="K174" s="15">
        <f>IF($A174="","",N(G174)+I174-J174)</f>
      </c>
      <c r="L174" s="15">
        <f>IF($A174="","",K174*N(E174))</f>
      </c>
      <c r="M174" s="15">
        <f>IF(OR($A174="",E174="",F174=""),"",F174-E174)</f>
      </c>
      <c r="N174" s="16">
        <f>IF($A174="","",IF(K174&lt;=0,"Out of stock",IF(AND(H174&lt;&gt;"",K174&lt;=H174),"Reorder","OK")))</f>
      </c>
    </row>
    <row r="175" spans="1:14" x14ac:dyDescent="0.25">
      <c r="A175" s="12"/>
      <c r="B175" s="12"/>
      <c r="C175" s="12"/>
      <c r="D175" s="12"/>
      <c r="E175" s="14"/>
      <c r="F175" s="14"/>
      <c r="G175" s="14"/>
      <c r="H175" s="14"/>
      <c r="I175" s="15">
        <f>IF($A175="","",SUMIFS('Movements'!$E$6:$E$3005,'Movements'!$B$6:$B$3005,$A175,'Movements'!$D$6:$D$3005,"In"))</f>
      </c>
      <c r="J175" s="15">
        <f>IF($A175="","",SUMIFS('Movements'!$E$6:$E$3005,'Movements'!$B$6:$B$3005,$A175,'Movements'!$D$6:$D$3005,"Out"))</f>
      </c>
      <c r="K175" s="15">
        <f>IF($A175="","",N(G175)+I175-J175)</f>
      </c>
      <c r="L175" s="15">
        <f>IF($A175="","",K175*N(E175))</f>
      </c>
      <c r="M175" s="15">
        <f>IF(OR($A175="",E175="",F175=""),"",F175-E175)</f>
      </c>
      <c r="N175" s="16">
        <f>IF($A175="","",IF(K175&lt;=0,"Out of stock",IF(AND(H175&lt;&gt;"",K175&lt;=H175),"Reorder","OK")))</f>
      </c>
    </row>
    <row r="176" spans="1:14" x14ac:dyDescent="0.25">
      <c r="A176" s="12"/>
      <c r="B176" s="12"/>
      <c r="C176" s="12"/>
      <c r="D176" s="12"/>
      <c r="E176" s="14"/>
      <c r="F176" s="14"/>
      <c r="G176" s="14"/>
      <c r="H176" s="14"/>
      <c r="I176" s="15">
        <f>IF($A176="","",SUMIFS('Movements'!$E$6:$E$3005,'Movements'!$B$6:$B$3005,$A176,'Movements'!$D$6:$D$3005,"In"))</f>
      </c>
      <c r="J176" s="15">
        <f>IF($A176="","",SUMIFS('Movements'!$E$6:$E$3005,'Movements'!$B$6:$B$3005,$A176,'Movements'!$D$6:$D$3005,"Out"))</f>
      </c>
      <c r="K176" s="15">
        <f>IF($A176="","",N(G176)+I176-J176)</f>
      </c>
      <c r="L176" s="15">
        <f>IF($A176="","",K176*N(E176))</f>
      </c>
      <c r="M176" s="15">
        <f>IF(OR($A176="",E176="",F176=""),"",F176-E176)</f>
      </c>
      <c r="N176" s="16">
        <f>IF($A176="","",IF(K176&lt;=0,"Out of stock",IF(AND(H176&lt;&gt;"",K176&lt;=H176),"Reorder","OK")))</f>
      </c>
    </row>
    <row r="177" spans="1:14" x14ac:dyDescent="0.25">
      <c r="A177" s="12"/>
      <c r="B177" s="12"/>
      <c r="C177" s="12"/>
      <c r="D177" s="12"/>
      <c r="E177" s="14"/>
      <c r="F177" s="14"/>
      <c r="G177" s="14"/>
      <c r="H177" s="14"/>
      <c r="I177" s="15">
        <f>IF($A177="","",SUMIFS('Movements'!$E$6:$E$3005,'Movements'!$B$6:$B$3005,$A177,'Movements'!$D$6:$D$3005,"In"))</f>
      </c>
      <c r="J177" s="15">
        <f>IF($A177="","",SUMIFS('Movements'!$E$6:$E$3005,'Movements'!$B$6:$B$3005,$A177,'Movements'!$D$6:$D$3005,"Out"))</f>
      </c>
      <c r="K177" s="15">
        <f>IF($A177="","",N(G177)+I177-J177)</f>
      </c>
      <c r="L177" s="15">
        <f>IF($A177="","",K177*N(E177))</f>
      </c>
      <c r="M177" s="15">
        <f>IF(OR($A177="",E177="",F177=""),"",F177-E177)</f>
      </c>
      <c r="N177" s="16">
        <f>IF($A177="","",IF(K177&lt;=0,"Out of stock",IF(AND(H177&lt;&gt;"",K177&lt;=H177),"Reorder","OK")))</f>
      </c>
    </row>
    <row r="178" spans="1:14" x14ac:dyDescent="0.25">
      <c r="A178" s="12"/>
      <c r="B178" s="12"/>
      <c r="C178" s="12"/>
      <c r="D178" s="12"/>
      <c r="E178" s="14"/>
      <c r="F178" s="14"/>
      <c r="G178" s="14"/>
      <c r="H178" s="14"/>
      <c r="I178" s="15">
        <f>IF($A178="","",SUMIFS('Movements'!$E$6:$E$3005,'Movements'!$B$6:$B$3005,$A178,'Movements'!$D$6:$D$3005,"In"))</f>
      </c>
      <c r="J178" s="15">
        <f>IF($A178="","",SUMIFS('Movements'!$E$6:$E$3005,'Movements'!$B$6:$B$3005,$A178,'Movements'!$D$6:$D$3005,"Out"))</f>
      </c>
      <c r="K178" s="15">
        <f>IF($A178="","",N(G178)+I178-J178)</f>
      </c>
      <c r="L178" s="15">
        <f>IF($A178="","",K178*N(E178))</f>
      </c>
      <c r="M178" s="15">
        <f>IF(OR($A178="",E178="",F178=""),"",F178-E178)</f>
      </c>
      <c r="N178" s="16">
        <f>IF($A178="","",IF(K178&lt;=0,"Out of stock",IF(AND(H178&lt;&gt;"",K178&lt;=H178),"Reorder","OK")))</f>
      </c>
    </row>
    <row r="179" spans="1:14" x14ac:dyDescent="0.25">
      <c r="A179" s="12"/>
      <c r="B179" s="12"/>
      <c r="C179" s="12"/>
      <c r="D179" s="12"/>
      <c r="E179" s="14"/>
      <c r="F179" s="14"/>
      <c r="G179" s="14"/>
      <c r="H179" s="14"/>
      <c r="I179" s="15">
        <f>IF($A179="","",SUMIFS('Movements'!$E$6:$E$3005,'Movements'!$B$6:$B$3005,$A179,'Movements'!$D$6:$D$3005,"In"))</f>
      </c>
      <c r="J179" s="15">
        <f>IF($A179="","",SUMIFS('Movements'!$E$6:$E$3005,'Movements'!$B$6:$B$3005,$A179,'Movements'!$D$6:$D$3005,"Out"))</f>
      </c>
      <c r="K179" s="15">
        <f>IF($A179="","",N(G179)+I179-J179)</f>
      </c>
      <c r="L179" s="15">
        <f>IF($A179="","",K179*N(E179))</f>
      </c>
      <c r="M179" s="15">
        <f>IF(OR($A179="",E179="",F179=""),"",F179-E179)</f>
      </c>
      <c r="N179" s="16">
        <f>IF($A179="","",IF(K179&lt;=0,"Out of stock",IF(AND(H179&lt;&gt;"",K179&lt;=H179),"Reorder","OK")))</f>
      </c>
    </row>
    <row r="180" spans="1:14" x14ac:dyDescent="0.25">
      <c r="A180" s="12"/>
      <c r="B180" s="12"/>
      <c r="C180" s="12"/>
      <c r="D180" s="12"/>
      <c r="E180" s="14"/>
      <c r="F180" s="14"/>
      <c r="G180" s="14"/>
      <c r="H180" s="14"/>
      <c r="I180" s="15">
        <f>IF($A180="","",SUMIFS('Movements'!$E$6:$E$3005,'Movements'!$B$6:$B$3005,$A180,'Movements'!$D$6:$D$3005,"In"))</f>
      </c>
      <c r="J180" s="15">
        <f>IF($A180="","",SUMIFS('Movements'!$E$6:$E$3005,'Movements'!$B$6:$B$3005,$A180,'Movements'!$D$6:$D$3005,"Out"))</f>
      </c>
      <c r="K180" s="15">
        <f>IF($A180="","",N(G180)+I180-J180)</f>
      </c>
      <c r="L180" s="15">
        <f>IF($A180="","",K180*N(E180))</f>
      </c>
      <c r="M180" s="15">
        <f>IF(OR($A180="",E180="",F180=""),"",F180-E180)</f>
      </c>
      <c r="N180" s="16">
        <f>IF($A180="","",IF(K180&lt;=0,"Out of stock",IF(AND(H180&lt;&gt;"",K180&lt;=H180),"Reorder","OK")))</f>
      </c>
    </row>
    <row r="181" spans="1:14" x14ac:dyDescent="0.25">
      <c r="A181" s="12"/>
      <c r="B181" s="12"/>
      <c r="C181" s="12"/>
      <c r="D181" s="12"/>
      <c r="E181" s="14"/>
      <c r="F181" s="14"/>
      <c r="G181" s="14"/>
      <c r="H181" s="14"/>
      <c r="I181" s="15">
        <f>IF($A181="","",SUMIFS('Movements'!$E$6:$E$3005,'Movements'!$B$6:$B$3005,$A181,'Movements'!$D$6:$D$3005,"In"))</f>
      </c>
      <c r="J181" s="15">
        <f>IF($A181="","",SUMIFS('Movements'!$E$6:$E$3005,'Movements'!$B$6:$B$3005,$A181,'Movements'!$D$6:$D$3005,"Out"))</f>
      </c>
      <c r="K181" s="15">
        <f>IF($A181="","",N(G181)+I181-J181)</f>
      </c>
      <c r="L181" s="15">
        <f>IF($A181="","",K181*N(E181))</f>
      </c>
      <c r="M181" s="15">
        <f>IF(OR($A181="",E181="",F181=""),"",F181-E181)</f>
      </c>
      <c r="N181" s="16">
        <f>IF($A181="","",IF(K181&lt;=0,"Out of stock",IF(AND(H181&lt;&gt;"",K181&lt;=H181),"Reorder","OK")))</f>
      </c>
    </row>
    <row r="182" spans="1:14" x14ac:dyDescent="0.25">
      <c r="A182" s="12"/>
      <c r="B182" s="12"/>
      <c r="C182" s="12"/>
      <c r="D182" s="12"/>
      <c r="E182" s="14"/>
      <c r="F182" s="14"/>
      <c r="G182" s="14"/>
      <c r="H182" s="14"/>
      <c r="I182" s="15">
        <f>IF($A182="","",SUMIFS('Movements'!$E$6:$E$3005,'Movements'!$B$6:$B$3005,$A182,'Movements'!$D$6:$D$3005,"In"))</f>
      </c>
      <c r="J182" s="15">
        <f>IF($A182="","",SUMIFS('Movements'!$E$6:$E$3005,'Movements'!$B$6:$B$3005,$A182,'Movements'!$D$6:$D$3005,"Out"))</f>
      </c>
      <c r="K182" s="15">
        <f>IF($A182="","",N(G182)+I182-J182)</f>
      </c>
      <c r="L182" s="15">
        <f>IF($A182="","",K182*N(E182))</f>
      </c>
      <c r="M182" s="15">
        <f>IF(OR($A182="",E182="",F182=""),"",F182-E182)</f>
      </c>
      <c r="N182" s="16">
        <f>IF($A182="","",IF(K182&lt;=0,"Out of stock",IF(AND(H182&lt;&gt;"",K182&lt;=H182),"Reorder","OK")))</f>
      </c>
    </row>
    <row r="183" spans="1:14" x14ac:dyDescent="0.25">
      <c r="A183" s="12"/>
      <c r="B183" s="12"/>
      <c r="C183" s="12"/>
      <c r="D183" s="12"/>
      <c r="E183" s="14"/>
      <c r="F183" s="14"/>
      <c r="G183" s="14"/>
      <c r="H183" s="14"/>
      <c r="I183" s="15">
        <f>IF($A183="","",SUMIFS('Movements'!$E$6:$E$3005,'Movements'!$B$6:$B$3005,$A183,'Movements'!$D$6:$D$3005,"In"))</f>
      </c>
      <c r="J183" s="15">
        <f>IF($A183="","",SUMIFS('Movements'!$E$6:$E$3005,'Movements'!$B$6:$B$3005,$A183,'Movements'!$D$6:$D$3005,"Out"))</f>
      </c>
      <c r="K183" s="15">
        <f>IF($A183="","",N(G183)+I183-J183)</f>
      </c>
      <c r="L183" s="15">
        <f>IF($A183="","",K183*N(E183))</f>
      </c>
      <c r="M183" s="15">
        <f>IF(OR($A183="",E183="",F183=""),"",F183-E183)</f>
      </c>
      <c r="N183" s="16">
        <f>IF($A183="","",IF(K183&lt;=0,"Out of stock",IF(AND(H183&lt;&gt;"",K183&lt;=H183),"Reorder","OK")))</f>
      </c>
    </row>
    <row r="184" spans="1:14" x14ac:dyDescent="0.25">
      <c r="A184" s="12"/>
      <c r="B184" s="12"/>
      <c r="C184" s="12"/>
      <c r="D184" s="12"/>
      <c r="E184" s="14"/>
      <c r="F184" s="14"/>
      <c r="G184" s="14"/>
      <c r="H184" s="14"/>
      <c r="I184" s="15">
        <f>IF($A184="","",SUMIFS('Movements'!$E$6:$E$3005,'Movements'!$B$6:$B$3005,$A184,'Movements'!$D$6:$D$3005,"In"))</f>
      </c>
      <c r="J184" s="15">
        <f>IF($A184="","",SUMIFS('Movements'!$E$6:$E$3005,'Movements'!$B$6:$B$3005,$A184,'Movements'!$D$6:$D$3005,"Out"))</f>
      </c>
      <c r="K184" s="15">
        <f>IF($A184="","",N(G184)+I184-J184)</f>
      </c>
      <c r="L184" s="15">
        <f>IF($A184="","",K184*N(E184))</f>
      </c>
      <c r="M184" s="15">
        <f>IF(OR($A184="",E184="",F184=""),"",F184-E184)</f>
      </c>
      <c r="N184" s="16">
        <f>IF($A184="","",IF(K184&lt;=0,"Out of stock",IF(AND(H184&lt;&gt;"",K184&lt;=H184),"Reorder","OK")))</f>
      </c>
    </row>
    <row r="185" spans="1:14" x14ac:dyDescent="0.25">
      <c r="A185" s="12"/>
      <c r="B185" s="12"/>
      <c r="C185" s="12"/>
      <c r="D185" s="12"/>
      <c r="E185" s="14"/>
      <c r="F185" s="14"/>
      <c r="G185" s="14"/>
      <c r="H185" s="14"/>
      <c r="I185" s="15">
        <f>IF($A185="","",SUMIFS('Movements'!$E$6:$E$3005,'Movements'!$B$6:$B$3005,$A185,'Movements'!$D$6:$D$3005,"In"))</f>
      </c>
      <c r="J185" s="15">
        <f>IF($A185="","",SUMIFS('Movements'!$E$6:$E$3005,'Movements'!$B$6:$B$3005,$A185,'Movements'!$D$6:$D$3005,"Out"))</f>
      </c>
      <c r="K185" s="15">
        <f>IF($A185="","",N(G185)+I185-J185)</f>
      </c>
      <c r="L185" s="15">
        <f>IF($A185="","",K185*N(E185))</f>
      </c>
      <c r="M185" s="15">
        <f>IF(OR($A185="",E185="",F185=""),"",F185-E185)</f>
      </c>
      <c r="N185" s="16">
        <f>IF($A185="","",IF(K185&lt;=0,"Out of stock",IF(AND(H185&lt;&gt;"",K185&lt;=H185),"Reorder","OK")))</f>
      </c>
    </row>
    <row r="186" spans="1:14" x14ac:dyDescent="0.25">
      <c r="A186" s="12"/>
      <c r="B186" s="12"/>
      <c r="C186" s="12"/>
      <c r="D186" s="12"/>
      <c r="E186" s="14"/>
      <c r="F186" s="14"/>
      <c r="G186" s="14"/>
      <c r="H186" s="14"/>
      <c r="I186" s="15">
        <f>IF($A186="","",SUMIFS('Movements'!$E$6:$E$3005,'Movements'!$B$6:$B$3005,$A186,'Movements'!$D$6:$D$3005,"In"))</f>
      </c>
      <c r="J186" s="15">
        <f>IF($A186="","",SUMIFS('Movements'!$E$6:$E$3005,'Movements'!$B$6:$B$3005,$A186,'Movements'!$D$6:$D$3005,"Out"))</f>
      </c>
      <c r="K186" s="15">
        <f>IF($A186="","",N(G186)+I186-J186)</f>
      </c>
      <c r="L186" s="15">
        <f>IF($A186="","",K186*N(E186))</f>
      </c>
      <c r="M186" s="15">
        <f>IF(OR($A186="",E186="",F186=""),"",F186-E186)</f>
      </c>
      <c r="N186" s="16">
        <f>IF($A186="","",IF(K186&lt;=0,"Out of stock",IF(AND(H186&lt;&gt;"",K186&lt;=H186),"Reorder","OK")))</f>
      </c>
    </row>
    <row r="187" spans="1:14" x14ac:dyDescent="0.25">
      <c r="A187" s="12"/>
      <c r="B187" s="12"/>
      <c r="C187" s="12"/>
      <c r="D187" s="12"/>
      <c r="E187" s="14"/>
      <c r="F187" s="14"/>
      <c r="G187" s="14"/>
      <c r="H187" s="14"/>
      <c r="I187" s="15">
        <f>IF($A187="","",SUMIFS('Movements'!$E$6:$E$3005,'Movements'!$B$6:$B$3005,$A187,'Movements'!$D$6:$D$3005,"In"))</f>
      </c>
      <c r="J187" s="15">
        <f>IF($A187="","",SUMIFS('Movements'!$E$6:$E$3005,'Movements'!$B$6:$B$3005,$A187,'Movements'!$D$6:$D$3005,"Out"))</f>
      </c>
      <c r="K187" s="15">
        <f>IF($A187="","",N(G187)+I187-J187)</f>
      </c>
      <c r="L187" s="15">
        <f>IF($A187="","",K187*N(E187))</f>
      </c>
      <c r="M187" s="15">
        <f>IF(OR($A187="",E187="",F187=""),"",F187-E187)</f>
      </c>
      <c r="N187" s="16">
        <f>IF($A187="","",IF(K187&lt;=0,"Out of stock",IF(AND(H187&lt;&gt;"",K187&lt;=H187),"Reorder","OK")))</f>
      </c>
    </row>
    <row r="188" spans="1:14" x14ac:dyDescent="0.25">
      <c r="A188" s="12"/>
      <c r="B188" s="12"/>
      <c r="C188" s="12"/>
      <c r="D188" s="12"/>
      <c r="E188" s="14"/>
      <c r="F188" s="14"/>
      <c r="G188" s="14"/>
      <c r="H188" s="14"/>
      <c r="I188" s="15">
        <f>IF($A188="","",SUMIFS('Movements'!$E$6:$E$3005,'Movements'!$B$6:$B$3005,$A188,'Movements'!$D$6:$D$3005,"In"))</f>
      </c>
      <c r="J188" s="15">
        <f>IF($A188="","",SUMIFS('Movements'!$E$6:$E$3005,'Movements'!$B$6:$B$3005,$A188,'Movements'!$D$6:$D$3005,"Out"))</f>
      </c>
      <c r="K188" s="15">
        <f>IF($A188="","",N(G188)+I188-J188)</f>
      </c>
      <c r="L188" s="15">
        <f>IF($A188="","",K188*N(E188))</f>
      </c>
      <c r="M188" s="15">
        <f>IF(OR($A188="",E188="",F188=""),"",F188-E188)</f>
      </c>
      <c r="N188" s="16">
        <f>IF($A188="","",IF(K188&lt;=0,"Out of stock",IF(AND(H188&lt;&gt;"",K188&lt;=H188),"Reorder","OK")))</f>
      </c>
    </row>
    <row r="189" spans="1:14" x14ac:dyDescent="0.25">
      <c r="A189" s="12"/>
      <c r="B189" s="12"/>
      <c r="C189" s="12"/>
      <c r="D189" s="12"/>
      <c r="E189" s="14"/>
      <c r="F189" s="14"/>
      <c r="G189" s="14"/>
      <c r="H189" s="14"/>
      <c r="I189" s="15">
        <f>IF($A189="","",SUMIFS('Movements'!$E$6:$E$3005,'Movements'!$B$6:$B$3005,$A189,'Movements'!$D$6:$D$3005,"In"))</f>
      </c>
      <c r="J189" s="15">
        <f>IF($A189="","",SUMIFS('Movements'!$E$6:$E$3005,'Movements'!$B$6:$B$3005,$A189,'Movements'!$D$6:$D$3005,"Out"))</f>
      </c>
      <c r="K189" s="15">
        <f>IF($A189="","",N(G189)+I189-J189)</f>
      </c>
      <c r="L189" s="15">
        <f>IF($A189="","",K189*N(E189))</f>
      </c>
      <c r="M189" s="15">
        <f>IF(OR($A189="",E189="",F189=""),"",F189-E189)</f>
      </c>
      <c r="N189" s="16">
        <f>IF($A189="","",IF(K189&lt;=0,"Out of stock",IF(AND(H189&lt;&gt;"",K189&lt;=H189),"Reorder","OK")))</f>
      </c>
    </row>
    <row r="190" spans="1:14" x14ac:dyDescent="0.25">
      <c r="A190" s="12"/>
      <c r="B190" s="12"/>
      <c r="C190" s="12"/>
      <c r="D190" s="12"/>
      <c r="E190" s="14"/>
      <c r="F190" s="14"/>
      <c r="G190" s="14"/>
      <c r="H190" s="14"/>
      <c r="I190" s="15">
        <f>IF($A190="","",SUMIFS('Movements'!$E$6:$E$3005,'Movements'!$B$6:$B$3005,$A190,'Movements'!$D$6:$D$3005,"In"))</f>
      </c>
      <c r="J190" s="15">
        <f>IF($A190="","",SUMIFS('Movements'!$E$6:$E$3005,'Movements'!$B$6:$B$3005,$A190,'Movements'!$D$6:$D$3005,"Out"))</f>
      </c>
      <c r="K190" s="15">
        <f>IF($A190="","",N(G190)+I190-J190)</f>
      </c>
      <c r="L190" s="15">
        <f>IF($A190="","",K190*N(E190))</f>
      </c>
      <c r="M190" s="15">
        <f>IF(OR($A190="",E190="",F190=""),"",F190-E190)</f>
      </c>
      <c r="N190" s="16">
        <f>IF($A190="","",IF(K190&lt;=0,"Out of stock",IF(AND(H190&lt;&gt;"",K190&lt;=H190),"Reorder","OK")))</f>
      </c>
    </row>
    <row r="191" spans="1:14" x14ac:dyDescent="0.25">
      <c r="A191" s="12"/>
      <c r="B191" s="12"/>
      <c r="C191" s="12"/>
      <c r="D191" s="12"/>
      <c r="E191" s="14"/>
      <c r="F191" s="14"/>
      <c r="G191" s="14"/>
      <c r="H191" s="14"/>
      <c r="I191" s="15">
        <f>IF($A191="","",SUMIFS('Movements'!$E$6:$E$3005,'Movements'!$B$6:$B$3005,$A191,'Movements'!$D$6:$D$3005,"In"))</f>
      </c>
      <c r="J191" s="15">
        <f>IF($A191="","",SUMIFS('Movements'!$E$6:$E$3005,'Movements'!$B$6:$B$3005,$A191,'Movements'!$D$6:$D$3005,"Out"))</f>
      </c>
      <c r="K191" s="15">
        <f>IF($A191="","",N(G191)+I191-J191)</f>
      </c>
      <c r="L191" s="15">
        <f>IF($A191="","",K191*N(E191))</f>
      </c>
      <c r="M191" s="15">
        <f>IF(OR($A191="",E191="",F191=""),"",F191-E191)</f>
      </c>
      <c r="N191" s="16">
        <f>IF($A191="","",IF(K191&lt;=0,"Out of stock",IF(AND(H191&lt;&gt;"",K191&lt;=H191),"Reorder","OK")))</f>
      </c>
    </row>
    <row r="192" spans="1:14" x14ac:dyDescent="0.25">
      <c r="A192" s="12"/>
      <c r="B192" s="12"/>
      <c r="C192" s="12"/>
      <c r="D192" s="12"/>
      <c r="E192" s="14"/>
      <c r="F192" s="14"/>
      <c r="G192" s="14"/>
      <c r="H192" s="14"/>
      <c r="I192" s="15">
        <f>IF($A192="","",SUMIFS('Movements'!$E$6:$E$3005,'Movements'!$B$6:$B$3005,$A192,'Movements'!$D$6:$D$3005,"In"))</f>
      </c>
      <c r="J192" s="15">
        <f>IF($A192="","",SUMIFS('Movements'!$E$6:$E$3005,'Movements'!$B$6:$B$3005,$A192,'Movements'!$D$6:$D$3005,"Out"))</f>
      </c>
      <c r="K192" s="15">
        <f>IF($A192="","",N(G192)+I192-J192)</f>
      </c>
      <c r="L192" s="15">
        <f>IF($A192="","",K192*N(E192))</f>
      </c>
      <c r="M192" s="15">
        <f>IF(OR($A192="",E192="",F192=""),"",F192-E192)</f>
      </c>
      <c r="N192" s="16">
        <f>IF($A192="","",IF(K192&lt;=0,"Out of stock",IF(AND(H192&lt;&gt;"",K192&lt;=H192),"Reorder","OK")))</f>
      </c>
    </row>
    <row r="193" spans="1:14" x14ac:dyDescent="0.25">
      <c r="A193" s="12"/>
      <c r="B193" s="12"/>
      <c r="C193" s="12"/>
      <c r="D193" s="12"/>
      <c r="E193" s="14"/>
      <c r="F193" s="14"/>
      <c r="G193" s="14"/>
      <c r="H193" s="14"/>
      <c r="I193" s="15">
        <f>IF($A193="","",SUMIFS('Movements'!$E$6:$E$3005,'Movements'!$B$6:$B$3005,$A193,'Movements'!$D$6:$D$3005,"In"))</f>
      </c>
      <c r="J193" s="15">
        <f>IF($A193="","",SUMIFS('Movements'!$E$6:$E$3005,'Movements'!$B$6:$B$3005,$A193,'Movements'!$D$6:$D$3005,"Out"))</f>
      </c>
      <c r="K193" s="15">
        <f>IF($A193="","",N(G193)+I193-J193)</f>
      </c>
      <c r="L193" s="15">
        <f>IF($A193="","",K193*N(E193))</f>
      </c>
      <c r="M193" s="15">
        <f>IF(OR($A193="",E193="",F193=""),"",F193-E193)</f>
      </c>
      <c r="N193" s="16">
        <f>IF($A193="","",IF(K193&lt;=0,"Out of stock",IF(AND(H193&lt;&gt;"",K193&lt;=H193),"Reorder","OK")))</f>
      </c>
    </row>
    <row r="194" spans="1:14" x14ac:dyDescent="0.25">
      <c r="A194" s="12"/>
      <c r="B194" s="12"/>
      <c r="C194" s="12"/>
      <c r="D194" s="12"/>
      <c r="E194" s="14"/>
      <c r="F194" s="14"/>
      <c r="G194" s="14"/>
      <c r="H194" s="14"/>
      <c r="I194" s="15">
        <f>IF($A194="","",SUMIFS('Movements'!$E$6:$E$3005,'Movements'!$B$6:$B$3005,$A194,'Movements'!$D$6:$D$3005,"In"))</f>
      </c>
      <c r="J194" s="15">
        <f>IF($A194="","",SUMIFS('Movements'!$E$6:$E$3005,'Movements'!$B$6:$B$3005,$A194,'Movements'!$D$6:$D$3005,"Out"))</f>
      </c>
      <c r="K194" s="15">
        <f>IF($A194="","",N(G194)+I194-J194)</f>
      </c>
      <c r="L194" s="15">
        <f>IF($A194="","",K194*N(E194))</f>
      </c>
      <c r="M194" s="15">
        <f>IF(OR($A194="",E194="",F194=""),"",F194-E194)</f>
      </c>
      <c r="N194" s="16">
        <f>IF($A194="","",IF(K194&lt;=0,"Out of stock",IF(AND(H194&lt;&gt;"",K194&lt;=H194),"Reorder","OK")))</f>
      </c>
    </row>
    <row r="195" spans="1:14" x14ac:dyDescent="0.25">
      <c r="A195" s="12"/>
      <c r="B195" s="12"/>
      <c r="C195" s="12"/>
      <c r="D195" s="12"/>
      <c r="E195" s="14"/>
      <c r="F195" s="14"/>
      <c r="G195" s="14"/>
      <c r="H195" s="14"/>
      <c r="I195" s="15">
        <f>IF($A195="","",SUMIFS('Movements'!$E$6:$E$3005,'Movements'!$B$6:$B$3005,$A195,'Movements'!$D$6:$D$3005,"In"))</f>
      </c>
      <c r="J195" s="15">
        <f>IF($A195="","",SUMIFS('Movements'!$E$6:$E$3005,'Movements'!$B$6:$B$3005,$A195,'Movements'!$D$6:$D$3005,"Out"))</f>
      </c>
      <c r="K195" s="15">
        <f>IF($A195="","",N(G195)+I195-J195)</f>
      </c>
      <c r="L195" s="15">
        <f>IF($A195="","",K195*N(E195))</f>
      </c>
      <c r="M195" s="15">
        <f>IF(OR($A195="",E195="",F195=""),"",F195-E195)</f>
      </c>
      <c r="N195" s="16">
        <f>IF($A195="","",IF(K195&lt;=0,"Out of stock",IF(AND(H195&lt;&gt;"",K195&lt;=H195),"Reorder","OK")))</f>
      </c>
    </row>
    <row r="196" spans="1:14" x14ac:dyDescent="0.25">
      <c r="A196" s="12"/>
      <c r="B196" s="12"/>
      <c r="C196" s="12"/>
      <c r="D196" s="12"/>
      <c r="E196" s="14"/>
      <c r="F196" s="14"/>
      <c r="G196" s="14"/>
      <c r="H196" s="14"/>
      <c r="I196" s="15">
        <f>IF($A196="","",SUMIFS('Movements'!$E$6:$E$3005,'Movements'!$B$6:$B$3005,$A196,'Movements'!$D$6:$D$3005,"In"))</f>
      </c>
      <c r="J196" s="15">
        <f>IF($A196="","",SUMIFS('Movements'!$E$6:$E$3005,'Movements'!$B$6:$B$3005,$A196,'Movements'!$D$6:$D$3005,"Out"))</f>
      </c>
      <c r="K196" s="15">
        <f>IF($A196="","",N(G196)+I196-J196)</f>
      </c>
      <c r="L196" s="15">
        <f>IF($A196="","",K196*N(E196))</f>
      </c>
      <c r="M196" s="15">
        <f>IF(OR($A196="",E196="",F196=""),"",F196-E196)</f>
      </c>
      <c r="N196" s="16">
        <f>IF($A196="","",IF(K196&lt;=0,"Out of stock",IF(AND(H196&lt;&gt;"",K196&lt;=H196),"Reorder","OK")))</f>
      </c>
    </row>
    <row r="197" spans="1:14" x14ac:dyDescent="0.25">
      <c r="A197" s="12"/>
      <c r="B197" s="12"/>
      <c r="C197" s="12"/>
      <c r="D197" s="12"/>
      <c r="E197" s="14"/>
      <c r="F197" s="14"/>
      <c r="G197" s="14"/>
      <c r="H197" s="14"/>
      <c r="I197" s="15">
        <f>IF($A197="","",SUMIFS('Movements'!$E$6:$E$3005,'Movements'!$B$6:$B$3005,$A197,'Movements'!$D$6:$D$3005,"In"))</f>
      </c>
      <c r="J197" s="15">
        <f>IF($A197="","",SUMIFS('Movements'!$E$6:$E$3005,'Movements'!$B$6:$B$3005,$A197,'Movements'!$D$6:$D$3005,"Out"))</f>
      </c>
      <c r="K197" s="15">
        <f>IF($A197="","",N(G197)+I197-J197)</f>
      </c>
      <c r="L197" s="15">
        <f>IF($A197="","",K197*N(E197))</f>
      </c>
      <c r="M197" s="15">
        <f>IF(OR($A197="",E197="",F197=""),"",F197-E197)</f>
      </c>
      <c r="N197" s="16">
        <f>IF($A197="","",IF(K197&lt;=0,"Out of stock",IF(AND(H197&lt;&gt;"",K197&lt;=H197),"Reorder","OK")))</f>
      </c>
    </row>
    <row r="198" spans="1:14" x14ac:dyDescent="0.25">
      <c r="A198" s="12"/>
      <c r="B198" s="12"/>
      <c r="C198" s="12"/>
      <c r="D198" s="12"/>
      <c r="E198" s="14"/>
      <c r="F198" s="14"/>
      <c r="G198" s="14"/>
      <c r="H198" s="14"/>
      <c r="I198" s="15">
        <f>IF($A198="","",SUMIFS('Movements'!$E$6:$E$3005,'Movements'!$B$6:$B$3005,$A198,'Movements'!$D$6:$D$3005,"In"))</f>
      </c>
      <c r="J198" s="15">
        <f>IF($A198="","",SUMIFS('Movements'!$E$6:$E$3005,'Movements'!$B$6:$B$3005,$A198,'Movements'!$D$6:$D$3005,"Out"))</f>
      </c>
      <c r="K198" s="15">
        <f>IF($A198="","",N(G198)+I198-J198)</f>
      </c>
      <c r="L198" s="15">
        <f>IF($A198="","",K198*N(E198))</f>
      </c>
      <c r="M198" s="15">
        <f>IF(OR($A198="",E198="",F198=""),"",F198-E198)</f>
      </c>
      <c r="N198" s="16">
        <f>IF($A198="","",IF(K198&lt;=0,"Out of stock",IF(AND(H198&lt;&gt;"",K198&lt;=H198),"Reorder","OK")))</f>
      </c>
    </row>
    <row r="199" spans="1:14" x14ac:dyDescent="0.25">
      <c r="A199" s="12"/>
      <c r="B199" s="12"/>
      <c r="C199" s="12"/>
      <c r="D199" s="12"/>
      <c r="E199" s="14"/>
      <c r="F199" s="14"/>
      <c r="G199" s="14"/>
      <c r="H199" s="14"/>
      <c r="I199" s="15">
        <f>IF($A199="","",SUMIFS('Movements'!$E$6:$E$3005,'Movements'!$B$6:$B$3005,$A199,'Movements'!$D$6:$D$3005,"In"))</f>
      </c>
      <c r="J199" s="15">
        <f>IF($A199="","",SUMIFS('Movements'!$E$6:$E$3005,'Movements'!$B$6:$B$3005,$A199,'Movements'!$D$6:$D$3005,"Out"))</f>
      </c>
      <c r="K199" s="15">
        <f>IF($A199="","",N(G199)+I199-J199)</f>
      </c>
      <c r="L199" s="15">
        <f>IF($A199="","",K199*N(E199))</f>
      </c>
      <c r="M199" s="15">
        <f>IF(OR($A199="",E199="",F199=""),"",F199-E199)</f>
      </c>
      <c r="N199" s="16">
        <f>IF($A199="","",IF(K199&lt;=0,"Out of stock",IF(AND(H199&lt;&gt;"",K199&lt;=H199),"Reorder","OK")))</f>
      </c>
    </row>
    <row r="200" spans="1:14" x14ac:dyDescent="0.25">
      <c r="A200" s="12"/>
      <c r="B200" s="12"/>
      <c r="C200" s="12"/>
      <c r="D200" s="12"/>
      <c r="E200" s="14"/>
      <c r="F200" s="14"/>
      <c r="G200" s="14"/>
      <c r="H200" s="14"/>
      <c r="I200" s="15">
        <f>IF($A200="","",SUMIFS('Movements'!$E$6:$E$3005,'Movements'!$B$6:$B$3005,$A200,'Movements'!$D$6:$D$3005,"In"))</f>
      </c>
      <c r="J200" s="15">
        <f>IF($A200="","",SUMIFS('Movements'!$E$6:$E$3005,'Movements'!$B$6:$B$3005,$A200,'Movements'!$D$6:$D$3005,"Out"))</f>
      </c>
      <c r="K200" s="15">
        <f>IF($A200="","",N(G200)+I200-J200)</f>
      </c>
      <c r="L200" s="15">
        <f>IF($A200="","",K200*N(E200))</f>
      </c>
      <c r="M200" s="15">
        <f>IF(OR($A200="",E200="",F200=""),"",F200-E200)</f>
      </c>
      <c r="N200" s="16">
        <f>IF($A200="","",IF(K200&lt;=0,"Out of stock",IF(AND(H200&lt;&gt;"",K200&lt;=H200),"Reorder","OK")))</f>
      </c>
    </row>
    <row r="201" spans="1:14" x14ac:dyDescent="0.25">
      <c r="A201" s="12"/>
      <c r="B201" s="12"/>
      <c r="C201" s="12"/>
      <c r="D201" s="12"/>
      <c r="E201" s="14"/>
      <c r="F201" s="14"/>
      <c r="G201" s="14"/>
      <c r="H201" s="14"/>
      <c r="I201" s="15">
        <f>IF($A201="","",SUMIFS('Movements'!$E$6:$E$3005,'Movements'!$B$6:$B$3005,$A201,'Movements'!$D$6:$D$3005,"In"))</f>
      </c>
      <c r="J201" s="15">
        <f>IF($A201="","",SUMIFS('Movements'!$E$6:$E$3005,'Movements'!$B$6:$B$3005,$A201,'Movements'!$D$6:$D$3005,"Out"))</f>
      </c>
      <c r="K201" s="15">
        <f>IF($A201="","",N(G201)+I201-J201)</f>
      </c>
      <c r="L201" s="15">
        <f>IF($A201="","",K201*N(E201))</f>
      </c>
      <c r="M201" s="15">
        <f>IF(OR($A201="",E201="",F201=""),"",F201-E201)</f>
      </c>
      <c r="N201" s="16">
        <f>IF($A201="","",IF(K201&lt;=0,"Out of stock",IF(AND(H201&lt;&gt;"",K201&lt;=H201),"Reorder","OK")))</f>
      </c>
    </row>
    <row r="202" spans="1:14" x14ac:dyDescent="0.25">
      <c r="A202" s="12"/>
      <c r="B202" s="12"/>
      <c r="C202" s="12"/>
      <c r="D202" s="12"/>
      <c r="E202" s="14"/>
      <c r="F202" s="14"/>
      <c r="G202" s="14"/>
      <c r="H202" s="14"/>
      <c r="I202" s="15">
        <f>IF($A202="","",SUMIFS('Movements'!$E$6:$E$3005,'Movements'!$B$6:$B$3005,$A202,'Movements'!$D$6:$D$3005,"In"))</f>
      </c>
      <c r="J202" s="15">
        <f>IF($A202="","",SUMIFS('Movements'!$E$6:$E$3005,'Movements'!$B$6:$B$3005,$A202,'Movements'!$D$6:$D$3005,"Out"))</f>
      </c>
      <c r="K202" s="15">
        <f>IF($A202="","",N(G202)+I202-J202)</f>
      </c>
      <c r="L202" s="15">
        <f>IF($A202="","",K202*N(E202))</f>
      </c>
      <c r="M202" s="15">
        <f>IF(OR($A202="",E202="",F202=""),"",F202-E202)</f>
      </c>
      <c r="N202" s="16">
        <f>IF($A202="","",IF(K202&lt;=0,"Out of stock",IF(AND(H202&lt;&gt;"",K202&lt;=H202),"Reorder","OK")))</f>
      </c>
    </row>
    <row r="203" spans="1:14" x14ac:dyDescent="0.25">
      <c r="A203" s="12"/>
      <c r="B203" s="12"/>
      <c r="C203" s="12"/>
      <c r="D203" s="12"/>
      <c r="E203" s="14"/>
      <c r="F203" s="14"/>
      <c r="G203" s="14"/>
      <c r="H203" s="14"/>
      <c r="I203" s="15">
        <f>IF($A203="","",SUMIFS('Movements'!$E$6:$E$3005,'Movements'!$B$6:$B$3005,$A203,'Movements'!$D$6:$D$3005,"In"))</f>
      </c>
      <c r="J203" s="15">
        <f>IF($A203="","",SUMIFS('Movements'!$E$6:$E$3005,'Movements'!$B$6:$B$3005,$A203,'Movements'!$D$6:$D$3005,"Out"))</f>
      </c>
      <c r="K203" s="15">
        <f>IF($A203="","",N(G203)+I203-J203)</f>
      </c>
      <c r="L203" s="15">
        <f>IF($A203="","",K203*N(E203))</f>
      </c>
      <c r="M203" s="15">
        <f>IF(OR($A203="",E203="",F203=""),"",F203-E203)</f>
      </c>
      <c r="N203" s="16">
        <f>IF($A203="","",IF(K203&lt;=0,"Out of stock",IF(AND(H203&lt;&gt;"",K203&lt;=H203),"Reorder","OK")))</f>
      </c>
    </row>
    <row r="204" spans="1:14" x14ac:dyDescent="0.25">
      <c r="A204" s="12"/>
      <c r="B204" s="12"/>
      <c r="C204" s="12"/>
      <c r="D204" s="12"/>
      <c r="E204" s="14"/>
      <c r="F204" s="14"/>
      <c r="G204" s="14"/>
      <c r="H204" s="14"/>
      <c r="I204" s="15">
        <f>IF($A204="","",SUMIFS('Movements'!$E$6:$E$3005,'Movements'!$B$6:$B$3005,$A204,'Movements'!$D$6:$D$3005,"In"))</f>
      </c>
      <c r="J204" s="15">
        <f>IF($A204="","",SUMIFS('Movements'!$E$6:$E$3005,'Movements'!$B$6:$B$3005,$A204,'Movements'!$D$6:$D$3005,"Out"))</f>
      </c>
      <c r="K204" s="15">
        <f>IF($A204="","",N(G204)+I204-J204)</f>
      </c>
      <c r="L204" s="15">
        <f>IF($A204="","",K204*N(E204))</f>
      </c>
      <c r="M204" s="15">
        <f>IF(OR($A204="",E204="",F204=""),"",F204-E204)</f>
      </c>
      <c r="N204" s="16">
        <f>IF($A204="","",IF(K204&lt;=0,"Out of stock",IF(AND(H204&lt;&gt;"",K204&lt;=H204),"Reorder","OK")))</f>
      </c>
    </row>
    <row r="205" spans="1:14" x14ac:dyDescent="0.25">
      <c r="A205" s="12"/>
      <c r="B205" s="12"/>
      <c r="C205" s="12"/>
      <c r="D205" s="12"/>
      <c r="E205" s="14"/>
      <c r="F205" s="14"/>
      <c r="G205" s="14"/>
      <c r="H205" s="14"/>
      <c r="I205" s="15">
        <f>IF($A205="","",SUMIFS('Movements'!$E$6:$E$3005,'Movements'!$B$6:$B$3005,$A205,'Movements'!$D$6:$D$3005,"In"))</f>
      </c>
      <c r="J205" s="15">
        <f>IF($A205="","",SUMIFS('Movements'!$E$6:$E$3005,'Movements'!$B$6:$B$3005,$A205,'Movements'!$D$6:$D$3005,"Out"))</f>
      </c>
      <c r="K205" s="15">
        <f>IF($A205="","",N(G205)+I205-J205)</f>
      </c>
      <c r="L205" s="15">
        <f>IF($A205="","",K205*N(E205))</f>
      </c>
      <c r="M205" s="15">
        <f>IF(OR($A205="",E205="",F205=""),"",F205-E205)</f>
      </c>
      <c r="N205" s="16">
        <f>IF($A205="","",IF(K205&lt;=0,"Out of stock",IF(AND(H205&lt;&gt;"",K205&lt;=H205),"Reorder","OK")))</f>
      </c>
    </row>
    <row r="206" spans="1:14" x14ac:dyDescent="0.25">
      <c r="A206" s="12"/>
      <c r="B206" s="12"/>
      <c r="C206" s="12"/>
      <c r="D206" s="12"/>
      <c r="E206" s="14"/>
      <c r="F206" s="14"/>
      <c r="G206" s="14"/>
      <c r="H206" s="14"/>
      <c r="I206" s="15">
        <f>IF($A206="","",SUMIFS('Movements'!$E$6:$E$3005,'Movements'!$B$6:$B$3005,$A206,'Movements'!$D$6:$D$3005,"In"))</f>
      </c>
      <c r="J206" s="15">
        <f>IF($A206="","",SUMIFS('Movements'!$E$6:$E$3005,'Movements'!$B$6:$B$3005,$A206,'Movements'!$D$6:$D$3005,"Out"))</f>
      </c>
      <c r="K206" s="15">
        <f>IF($A206="","",N(G206)+I206-J206)</f>
      </c>
      <c r="L206" s="15">
        <f>IF($A206="","",K206*N(E206))</f>
      </c>
      <c r="M206" s="15">
        <f>IF(OR($A206="",E206="",F206=""),"",F206-E206)</f>
      </c>
      <c r="N206" s="16">
        <f>IF($A206="","",IF(K206&lt;=0,"Out of stock",IF(AND(H206&lt;&gt;"",K206&lt;=H206),"Reorder","OK")))</f>
      </c>
    </row>
    <row r="207" spans="1:14" x14ac:dyDescent="0.25">
      <c r="A207" s="12"/>
      <c r="B207" s="12"/>
      <c r="C207" s="12"/>
      <c r="D207" s="12"/>
      <c r="E207" s="14"/>
      <c r="F207" s="14"/>
      <c r="G207" s="14"/>
      <c r="H207" s="14"/>
      <c r="I207" s="15">
        <f>IF($A207="","",SUMIFS('Movements'!$E$6:$E$3005,'Movements'!$B$6:$B$3005,$A207,'Movements'!$D$6:$D$3005,"In"))</f>
      </c>
      <c r="J207" s="15">
        <f>IF($A207="","",SUMIFS('Movements'!$E$6:$E$3005,'Movements'!$B$6:$B$3005,$A207,'Movements'!$D$6:$D$3005,"Out"))</f>
      </c>
      <c r="K207" s="15">
        <f>IF($A207="","",N(G207)+I207-J207)</f>
      </c>
      <c r="L207" s="15">
        <f>IF($A207="","",K207*N(E207))</f>
      </c>
      <c r="M207" s="15">
        <f>IF(OR($A207="",E207="",F207=""),"",F207-E207)</f>
      </c>
      <c r="N207" s="16">
        <f>IF($A207="","",IF(K207&lt;=0,"Out of stock",IF(AND(H207&lt;&gt;"",K207&lt;=H207),"Reorder","OK")))</f>
      </c>
    </row>
    <row r="208" spans="1:14" x14ac:dyDescent="0.25">
      <c r="A208" s="12"/>
      <c r="B208" s="12"/>
      <c r="C208" s="12"/>
      <c r="D208" s="12"/>
      <c r="E208" s="14"/>
      <c r="F208" s="14"/>
      <c r="G208" s="14"/>
      <c r="H208" s="14"/>
      <c r="I208" s="15">
        <f>IF($A208="","",SUMIFS('Movements'!$E$6:$E$3005,'Movements'!$B$6:$B$3005,$A208,'Movements'!$D$6:$D$3005,"In"))</f>
      </c>
      <c r="J208" s="15">
        <f>IF($A208="","",SUMIFS('Movements'!$E$6:$E$3005,'Movements'!$B$6:$B$3005,$A208,'Movements'!$D$6:$D$3005,"Out"))</f>
      </c>
      <c r="K208" s="15">
        <f>IF($A208="","",N(G208)+I208-J208)</f>
      </c>
      <c r="L208" s="15">
        <f>IF($A208="","",K208*N(E208))</f>
      </c>
      <c r="M208" s="15">
        <f>IF(OR($A208="",E208="",F208=""),"",F208-E208)</f>
      </c>
      <c r="N208" s="16">
        <f>IF($A208="","",IF(K208&lt;=0,"Out of stock",IF(AND(H208&lt;&gt;"",K208&lt;=H208),"Reorder","OK")))</f>
      </c>
    </row>
    <row r="209" spans="1:14" x14ac:dyDescent="0.25">
      <c r="A209" s="12"/>
      <c r="B209" s="12"/>
      <c r="C209" s="12"/>
      <c r="D209" s="12"/>
      <c r="E209" s="14"/>
      <c r="F209" s="14"/>
      <c r="G209" s="14"/>
      <c r="H209" s="14"/>
      <c r="I209" s="15">
        <f>IF($A209="","",SUMIFS('Movements'!$E$6:$E$3005,'Movements'!$B$6:$B$3005,$A209,'Movements'!$D$6:$D$3005,"In"))</f>
      </c>
      <c r="J209" s="15">
        <f>IF($A209="","",SUMIFS('Movements'!$E$6:$E$3005,'Movements'!$B$6:$B$3005,$A209,'Movements'!$D$6:$D$3005,"Out"))</f>
      </c>
      <c r="K209" s="15">
        <f>IF($A209="","",N(G209)+I209-J209)</f>
      </c>
      <c r="L209" s="15">
        <f>IF($A209="","",K209*N(E209))</f>
      </c>
      <c r="M209" s="15">
        <f>IF(OR($A209="",E209="",F209=""),"",F209-E209)</f>
      </c>
      <c r="N209" s="16">
        <f>IF($A209="","",IF(K209&lt;=0,"Out of stock",IF(AND(H209&lt;&gt;"",K209&lt;=H209),"Reorder","OK")))</f>
      </c>
    </row>
    <row r="210" spans="1:14" x14ac:dyDescent="0.25">
      <c r="A210" s="12"/>
      <c r="B210" s="12"/>
      <c r="C210" s="12"/>
      <c r="D210" s="12"/>
      <c r="E210" s="14"/>
      <c r="F210" s="14"/>
      <c r="G210" s="14"/>
      <c r="H210" s="14"/>
      <c r="I210" s="15">
        <f>IF($A210="","",SUMIFS('Movements'!$E$6:$E$3005,'Movements'!$B$6:$B$3005,$A210,'Movements'!$D$6:$D$3005,"In"))</f>
      </c>
      <c r="J210" s="15">
        <f>IF($A210="","",SUMIFS('Movements'!$E$6:$E$3005,'Movements'!$B$6:$B$3005,$A210,'Movements'!$D$6:$D$3005,"Out"))</f>
      </c>
      <c r="K210" s="15">
        <f>IF($A210="","",N(G210)+I210-J210)</f>
      </c>
      <c r="L210" s="15">
        <f>IF($A210="","",K210*N(E210))</f>
      </c>
      <c r="M210" s="15">
        <f>IF(OR($A210="",E210="",F210=""),"",F210-E210)</f>
      </c>
      <c r="N210" s="16">
        <f>IF($A210="","",IF(K210&lt;=0,"Out of stock",IF(AND(H210&lt;&gt;"",K210&lt;=H210),"Reorder","OK")))</f>
      </c>
    </row>
    <row r="211" spans="1:14" x14ac:dyDescent="0.25">
      <c r="A211" s="12"/>
      <c r="B211" s="12"/>
      <c r="C211" s="12"/>
      <c r="D211" s="12"/>
      <c r="E211" s="14"/>
      <c r="F211" s="14"/>
      <c r="G211" s="14"/>
      <c r="H211" s="14"/>
      <c r="I211" s="15">
        <f>IF($A211="","",SUMIFS('Movements'!$E$6:$E$3005,'Movements'!$B$6:$B$3005,$A211,'Movements'!$D$6:$D$3005,"In"))</f>
      </c>
      <c r="J211" s="15">
        <f>IF($A211="","",SUMIFS('Movements'!$E$6:$E$3005,'Movements'!$B$6:$B$3005,$A211,'Movements'!$D$6:$D$3005,"Out"))</f>
      </c>
      <c r="K211" s="15">
        <f>IF($A211="","",N(G211)+I211-J211)</f>
      </c>
      <c r="L211" s="15">
        <f>IF($A211="","",K211*N(E211))</f>
      </c>
      <c r="M211" s="15">
        <f>IF(OR($A211="",E211="",F211=""),"",F211-E211)</f>
      </c>
      <c r="N211" s="16">
        <f>IF($A211="","",IF(K211&lt;=0,"Out of stock",IF(AND(H211&lt;&gt;"",K211&lt;=H211),"Reorder","OK")))</f>
      </c>
    </row>
    <row r="212" spans="1:14" x14ac:dyDescent="0.25">
      <c r="A212" s="12"/>
      <c r="B212" s="12"/>
      <c r="C212" s="12"/>
      <c r="D212" s="12"/>
      <c r="E212" s="14"/>
      <c r="F212" s="14"/>
      <c r="G212" s="14"/>
      <c r="H212" s="14"/>
      <c r="I212" s="15">
        <f>IF($A212="","",SUMIFS('Movements'!$E$6:$E$3005,'Movements'!$B$6:$B$3005,$A212,'Movements'!$D$6:$D$3005,"In"))</f>
      </c>
      <c r="J212" s="15">
        <f>IF($A212="","",SUMIFS('Movements'!$E$6:$E$3005,'Movements'!$B$6:$B$3005,$A212,'Movements'!$D$6:$D$3005,"Out"))</f>
      </c>
      <c r="K212" s="15">
        <f>IF($A212="","",N(G212)+I212-J212)</f>
      </c>
      <c r="L212" s="15">
        <f>IF($A212="","",K212*N(E212))</f>
      </c>
      <c r="M212" s="15">
        <f>IF(OR($A212="",E212="",F212=""),"",F212-E212)</f>
      </c>
      <c r="N212" s="16">
        <f>IF($A212="","",IF(K212&lt;=0,"Out of stock",IF(AND(H212&lt;&gt;"",K212&lt;=H212),"Reorder","OK")))</f>
      </c>
    </row>
    <row r="213" spans="1:14" x14ac:dyDescent="0.25">
      <c r="A213" s="12"/>
      <c r="B213" s="12"/>
      <c r="C213" s="12"/>
      <c r="D213" s="12"/>
      <c r="E213" s="14"/>
      <c r="F213" s="14"/>
      <c r="G213" s="14"/>
      <c r="H213" s="14"/>
      <c r="I213" s="15">
        <f>IF($A213="","",SUMIFS('Movements'!$E$6:$E$3005,'Movements'!$B$6:$B$3005,$A213,'Movements'!$D$6:$D$3005,"In"))</f>
      </c>
      <c r="J213" s="15">
        <f>IF($A213="","",SUMIFS('Movements'!$E$6:$E$3005,'Movements'!$B$6:$B$3005,$A213,'Movements'!$D$6:$D$3005,"Out"))</f>
      </c>
      <c r="K213" s="15">
        <f>IF($A213="","",N(G213)+I213-J213)</f>
      </c>
      <c r="L213" s="15">
        <f>IF($A213="","",K213*N(E213))</f>
      </c>
      <c r="M213" s="15">
        <f>IF(OR($A213="",E213="",F213=""),"",F213-E213)</f>
      </c>
      <c r="N213" s="16">
        <f>IF($A213="","",IF(K213&lt;=0,"Out of stock",IF(AND(H213&lt;&gt;"",K213&lt;=H213),"Reorder","OK")))</f>
      </c>
    </row>
    <row r="214" spans="1:14" x14ac:dyDescent="0.25">
      <c r="A214" s="12"/>
      <c r="B214" s="12"/>
      <c r="C214" s="12"/>
      <c r="D214" s="12"/>
      <c r="E214" s="14"/>
      <c r="F214" s="14"/>
      <c r="G214" s="14"/>
      <c r="H214" s="14"/>
      <c r="I214" s="15">
        <f>IF($A214="","",SUMIFS('Movements'!$E$6:$E$3005,'Movements'!$B$6:$B$3005,$A214,'Movements'!$D$6:$D$3005,"In"))</f>
      </c>
      <c r="J214" s="15">
        <f>IF($A214="","",SUMIFS('Movements'!$E$6:$E$3005,'Movements'!$B$6:$B$3005,$A214,'Movements'!$D$6:$D$3005,"Out"))</f>
      </c>
      <c r="K214" s="15">
        <f>IF($A214="","",N(G214)+I214-J214)</f>
      </c>
      <c r="L214" s="15">
        <f>IF($A214="","",K214*N(E214))</f>
      </c>
      <c r="M214" s="15">
        <f>IF(OR($A214="",E214="",F214=""),"",F214-E214)</f>
      </c>
      <c r="N214" s="16">
        <f>IF($A214="","",IF(K214&lt;=0,"Out of stock",IF(AND(H214&lt;&gt;"",K214&lt;=H214),"Reorder","OK")))</f>
      </c>
    </row>
    <row r="215" spans="1:14" x14ac:dyDescent="0.25">
      <c r="A215" s="12"/>
      <c r="B215" s="12"/>
      <c r="C215" s="12"/>
      <c r="D215" s="12"/>
      <c r="E215" s="14"/>
      <c r="F215" s="14"/>
      <c r="G215" s="14"/>
      <c r="H215" s="14"/>
      <c r="I215" s="15">
        <f>IF($A215="","",SUMIFS('Movements'!$E$6:$E$3005,'Movements'!$B$6:$B$3005,$A215,'Movements'!$D$6:$D$3005,"In"))</f>
      </c>
      <c r="J215" s="15">
        <f>IF($A215="","",SUMIFS('Movements'!$E$6:$E$3005,'Movements'!$B$6:$B$3005,$A215,'Movements'!$D$6:$D$3005,"Out"))</f>
      </c>
      <c r="K215" s="15">
        <f>IF($A215="","",N(G215)+I215-J215)</f>
      </c>
      <c r="L215" s="15">
        <f>IF($A215="","",K215*N(E215))</f>
      </c>
      <c r="M215" s="15">
        <f>IF(OR($A215="",E215="",F215=""),"",F215-E215)</f>
      </c>
      <c r="N215" s="16">
        <f>IF($A215="","",IF(K215&lt;=0,"Out of stock",IF(AND(H215&lt;&gt;"",K215&lt;=H215),"Reorder","OK")))</f>
      </c>
    </row>
    <row r="216" spans="1:14" x14ac:dyDescent="0.25">
      <c r="A216" s="12"/>
      <c r="B216" s="12"/>
      <c r="C216" s="12"/>
      <c r="D216" s="12"/>
      <c r="E216" s="14"/>
      <c r="F216" s="14"/>
      <c r="G216" s="14"/>
      <c r="H216" s="14"/>
      <c r="I216" s="15">
        <f>IF($A216="","",SUMIFS('Movements'!$E$6:$E$3005,'Movements'!$B$6:$B$3005,$A216,'Movements'!$D$6:$D$3005,"In"))</f>
      </c>
      <c r="J216" s="15">
        <f>IF($A216="","",SUMIFS('Movements'!$E$6:$E$3005,'Movements'!$B$6:$B$3005,$A216,'Movements'!$D$6:$D$3005,"Out"))</f>
      </c>
      <c r="K216" s="15">
        <f>IF($A216="","",N(G216)+I216-J216)</f>
      </c>
      <c r="L216" s="15">
        <f>IF($A216="","",K216*N(E216))</f>
      </c>
      <c r="M216" s="15">
        <f>IF(OR($A216="",E216="",F216=""),"",F216-E216)</f>
      </c>
      <c r="N216" s="16">
        <f>IF($A216="","",IF(K216&lt;=0,"Out of stock",IF(AND(H216&lt;&gt;"",K216&lt;=H216),"Reorder","OK")))</f>
      </c>
    </row>
    <row r="217" spans="1:14" x14ac:dyDescent="0.25">
      <c r="A217" s="12"/>
      <c r="B217" s="12"/>
      <c r="C217" s="12"/>
      <c r="D217" s="12"/>
      <c r="E217" s="14"/>
      <c r="F217" s="14"/>
      <c r="G217" s="14"/>
      <c r="H217" s="14"/>
      <c r="I217" s="15">
        <f>IF($A217="","",SUMIFS('Movements'!$E$6:$E$3005,'Movements'!$B$6:$B$3005,$A217,'Movements'!$D$6:$D$3005,"In"))</f>
      </c>
      <c r="J217" s="15">
        <f>IF($A217="","",SUMIFS('Movements'!$E$6:$E$3005,'Movements'!$B$6:$B$3005,$A217,'Movements'!$D$6:$D$3005,"Out"))</f>
      </c>
      <c r="K217" s="15">
        <f>IF($A217="","",N(G217)+I217-J217)</f>
      </c>
      <c r="L217" s="15">
        <f>IF($A217="","",K217*N(E217))</f>
      </c>
      <c r="M217" s="15">
        <f>IF(OR($A217="",E217="",F217=""),"",F217-E217)</f>
      </c>
      <c r="N217" s="16">
        <f>IF($A217="","",IF(K217&lt;=0,"Out of stock",IF(AND(H217&lt;&gt;"",K217&lt;=H217),"Reorder","OK")))</f>
      </c>
    </row>
    <row r="218" spans="1:14" x14ac:dyDescent="0.25">
      <c r="A218" s="12"/>
      <c r="B218" s="12"/>
      <c r="C218" s="12"/>
      <c r="D218" s="12"/>
      <c r="E218" s="14"/>
      <c r="F218" s="14"/>
      <c r="G218" s="14"/>
      <c r="H218" s="14"/>
      <c r="I218" s="15">
        <f>IF($A218="","",SUMIFS('Movements'!$E$6:$E$3005,'Movements'!$B$6:$B$3005,$A218,'Movements'!$D$6:$D$3005,"In"))</f>
      </c>
      <c r="J218" s="15">
        <f>IF($A218="","",SUMIFS('Movements'!$E$6:$E$3005,'Movements'!$B$6:$B$3005,$A218,'Movements'!$D$6:$D$3005,"Out"))</f>
      </c>
      <c r="K218" s="15">
        <f>IF($A218="","",N(G218)+I218-J218)</f>
      </c>
      <c r="L218" s="15">
        <f>IF($A218="","",K218*N(E218))</f>
      </c>
      <c r="M218" s="15">
        <f>IF(OR($A218="",E218="",F218=""),"",F218-E218)</f>
      </c>
      <c r="N218" s="16">
        <f>IF($A218="","",IF(K218&lt;=0,"Out of stock",IF(AND(H218&lt;&gt;"",K218&lt;=H218),"Reorder","OK")))</f>
      </c>
    </row>
    <row r="219" spans="1:14" x14ac:dyDescent="0.25">
      <c r="A219" s="12"/>
      <c r="B219" s="12"/>
      <c r="C219" s="12"/>
      <c r="D219" s="12"/>
      <c r="E219" s="14"/>
      <c r="F219" s="14"/>
      <c r="G219" s="14"/>
      <c r="H219" s="14"/>
      <c r="I219" s="15">
        <f>IF($A219="","",SUMIFS('Movements'!$E$6:$E$3005,'Movements'!$B$6:$B$3005,$A219,'Movements'!$D$6:$D$3005,"In"))</f>
      </c>
      <c r="J219" s="15">
        <f>IF($A219="","",SUMIFS('Movements'!$E$6:$E$3005,'Movements'!$B$6:$B$3005,$A219,'Movements'!$D$6:$D$3005,"Out"))</f>
      </c>
      <c r="K219" s="15">
        <f>IF($A219="","",N(G219)+I219-J219)</f>
      </c>
      <c r="L219" s="15">
        <f>IF($A219="","",K219*N(E219))</f>
      </c>
      <c r="M219" s="15">
        <f>IF(OR($A219="",E219="",F219=""),"",F219-E219)</f>
      </c>
      <c r="N219" s="16">
        <f>IF($A219="","",IF(K219&lt;=0,"Out of stock",IF(AND(H219&lt;&gt;"",K219&lt;=H219),"Reorder","OK")))</f>
      </c>
    </row>
    <row r="220" spans="1:14" x14ac:dyDescent="0.25">
      <c r="A220" s="12"/>
      <c r="B220" s="12"/>
      <c r="C220" s="12"/>
      <c r="D220" s="12"/>
      <c r="E220" s="14"/>
      <c r="F220" s="14"/>
      <c r="G220" s="14"/>
      <c r="H220" s="14"/>
      <c r="I220" s="15">
        <f>IF($A220="","",SUMIFS('Movements'!$E$6:$E$3005,'Movements'!$B$6:$B$3005,$A220,'Movements'!$D$6:$D$3005,"In"))</f>
      </c>
      <c r="J220" s="15">
        <f>IF($A220="","",SUMIFS('Movements'!$E$6:$E$3005,'Movements'!$B$6:$B$3005,$A220,'Movements'!$D$6:$D$3005,"Out"))</f>
      </c>
      <c r="K220" s="15">
        <f>IF($A220="","",N(G220)+I220-J220)</f>
      </c>
      <c r="L220" s="15">
        <f>IF($A220="","",K220*N(E220))</f>
      </c>
      <c r="M220" s="15">
        <f>IF(OR($A220="",E220="",F220=""),"",F220-E220)</f>
      </c>
      <c r="N220" s="16">
        <f>IF($A220="","",IF(K220&lt;=0,"Out of stock",IF(AND(H220&lt;&gt;"",K220&lt;=H220),"Reorder","OK")))</f>
      </c>
    </row>
    <row r="221" spans="1:14" x14ac:dyDescent="0.25">
      <c r="A221" s="12"/>
      <c r="B221" s="12"/>
      <c r="C221" s="12"/>
      <c r="D221" s="12"/>
      <c r="E221" s="14"/>
      <c r="F221" s="14"/>
      <c r="G221" s="14"/>
      <c r="H221" s="14"/>
      <c r="I221" s="15">
        <f>IF($A221="","",SUMIFS('Movements'!$E$6:$E$3005,'Movements'!$B$6:$B$3005,$A221,'Movements'!$D$6:$D$3005,"In"))</f>
      </c>
      <c r="J221" s="15">
        <f>IF($A221="","",SUMIFS('Movements'!$E$6:$E$3005,'Movements'!$B$6:$B$3005,$A221,'Movements'!$D$6:$D$3005,"Out"))</f>
      </c>
      <c r="K221" s="15">
        <f>IF($A221="","",N(G221)+I221-J221)</f>
      </c>
      <c r="L221" s="15">
        <f>IF($A221="","",K221*N(E221))</f>
      </c>
      <c r="M221" s="15">
        <f>IF(OR($A221="",E221="",F221=""),"",F221-E221)</f>
      </c>
      <c r="N221" s="16">
        <f>IF($A221="","",IF(K221&lt;=0,"Out of stock",IF(AND(H221&lt;&gt;"",K221&lt;=H221),"Reorder","OK")))</f>
      </c>
    </row>
    <row r="222" spans="1:14" x14ac:dyDescent="0.25">
      <c r="A222" s="12"/>
      <c r="B222" s="12"/>
      <c r="C222" s="12"/>
      <c r="D222" s="12"/>
      <c r="E222" s="14"/>
      <c r="F222" s="14"/>
      <c r="G222" s="14"/>
      <c r="H222" s="14"/>
      <c r="I222" s="15">
        <f>IF($A222="","",SUMIFS('Movements'!$E$6:$E$3005,'Movements'!$B$6:$B$3005,$A222,'Movements'!$D$6:$D$3005,"In"))</f>
      </c>
      <c r="J222" s="15">
        <f>IF($A222="","",SUMIFS('Movements'!$E$6:$E$3005,'Movements'!$B$6:$B$3005,$A222,'Movements'!$D$6:$D$3005,"Out"))</f>
      </c>
      <c r="K222" s="15">
        <f>IF($A222="","",N(G222)+I222-J222)</f>
      </c>
      <c r="L222" s="15">
        <f>IF($A222="","",K222*N(E222))</f>
      </c>
      <c r="M222" s="15">
        <f>IF(OR($A222="",E222="",F222=""),"",F222-E222)</f>
      </c>
      <c r="N222" s="16">
        <f>IF($A222="","",IF(K222&lt;=0,"Out of stock",IF(AND(H222&lt;&gt;"",K222&lt;=H222),"Reorder","OK")))</f>
      </c>
    </row>
    <row r="223" spans="1:14" x14ac:dyDescent="0.25">
      <c r="A223" s="12"/>
      <c r="B223" s="12"/>
      <c r="C223" s="12"/>
      <c r="D223" s="12"/>
      <c r="E223" s="14"/>
      <c r="F223" s="14"/>
      <c r="G223" s="14"/>
      <c r="H223" s="14"/>
      <c r="I223" s="15">
        <f>IF($A223="","",SUMIFS('Movements'!$E$6:$E$3005,'Movements'!$B$6:$B$3005,$A223,'Movements'!$D$6:$D$3005,"In"))</f>
      </c>
      <c r="J223" s="15">
        <f>IF($A223="","",SUMIFS('Movements'!$E$6:$E$3005,'Movements'!$B$6:$B$3005,$A223,'Movements'!$D$6:$D$3005,"Out"))</f>
      </c>
      <c r="K223" s="15">
        <f>IF($A223="","",N(G223)+I223-J223)</f>
      </c>
      <c r="L223" s="15">
        <f>IF($A223="","",K223*N(E223))</f>
      </c>
      <c r="M223" s="15">
        <f>IF(OR($A223="",E223="",F223=""),"",F223-E223)</f>
      </c>
      <c r="N223" s="16">
        <f>IF($A223="","",IF(K223&lt;=0,"Out of stock",IF(AND(H223&lt;&gt;"",K223&lt;=H223),"Reorder","OK")))</f>
      </c>
    </row>
    <row r="224" spans="1:14" x14ac:dyDescent="0.25">
      <c r="A224" s="12"/>
      <c r="B224" s="12"/>
      <c r="C224" s="12"/>
      <c r="D224" s="12"/>
      <c r="E224" s="14"/>
      <c r="F224" s="14"/>
      <c r="G224" s="14"/>
      <c r="H224" s="14"/>
      <c r="I224" s="15">
        <f>IF($A224="","",SUMIFS('Movements'!$E$6:$E$3005,'Movements'!$B$6:$B$3005,$A224,'Movements'!$D$6:$D$3005,"In"))</f>
      </c>
      <c r="J224" s="15">
        <f>IF($A224="","",SUMIFS('Movements'!$E$6:$E$3005,'Movements'!$B$6:$B$3005,$A224,'Movements'!$D$6:$D$3005,"Out"))</f>
      </c>
      <c r="K224" s="15">
        <f>IF($A224="","",N(G224)+I224-J224)</f>
      </c>
      <c r="L224" s="15">
        <f>IF($A224="","",K224*N(E224))</f>
      </c>
      <c r="M224" s="15">
        <f>IF(OR($A224="",E224="",F224=""),"",F224-E224)</f>
      </c>
      <c r="N224" s="16">
        <f>IF($A224="","",IF(K224&lt;=0,"Out of stock",IF(AND(H224&lt;&gt;"",K224&lt;=H224),"Reorder","OK")))</f>
      </c>
    </row>
    <row r="225" spans="1:14" x14ac:dyDescent="0.25">
      <c r="A225" s="12"/>
      <c r="B225" s="12"/>
      <c r="C225" s="12"/>
      <c r="D225" s="12"/>
      <c r="E225" s="14"/>
      <c r="F225" s="14"/>
      <c r="G225" s="14"/>
      <c r="H225" s="14"/>
      <c r="I225" s="15">
        <f>IF($A225="","",SUMIFS('Movements'!$E$6:$E$3005,'Movements'!$B$6:$B$3005,$A225,'Movements'!$D$6:$D$3005,"In"))</f>
      </c>
      <c r="J225" s="15">
        <f>IF($A225="","",SUMIFS('Movements'!$E$6:$E$3005,'Movements'!$B$6:$B$3005,$A225,'Movements'!$D$6:$D$3005,"Out"))</f>
      </c>
      <c r="K225" s="15">
        <f>IF($A225="","",N(G225)+I225-J225)</f>
      </c>
      <c r="L225" s="15">
        <f>IF($A225="","",K225*N(E225))</f>
      </c>
      <c r="M225" s="15">
        <f>IF(OR($A225="",E225="",F225=""),"",F225-E225)</f>
      </c>
      <c r="N225" s="16">
        <f>IF($A225="","",IF(K225&lt;=0,"Out of stock",IF(AND(H225&lt;&gt;"",K225&lt;=H225),"Reorder","OK")))</f>
      </c>
    </row>
    <row r="226" spans="1:14" x14ac:dyDescent="0.25">
      <c r="A226" s="12"/>
      <c r="B226" s="12"/>
      <c r="C226" s="12"/>
      <c r="D226" s="12"/>
      <c r="E226" s="14"/>
      <c r="F226" s="14"/>
      <c r="G226" s="14"/>
      <c r="H226" s="14"/>
      <c r="I226" s="15">
        <f>IF($A226="","",SUMIFS('Movements'!$E$6:$E$3005,'Movements'!$B$6:$B$3005,$A226,'Movements'!$D$6:$D$3005,"In"))</f>
      </c>
      <c r="J226" s="15">
        <f>IF($A226="","",SUMIFS('Movements'!$E$6:$E$3005,'Movements'!$B$6:$B$3005,$A226,'Movements'!$D$6:$D$3005,"Out"))</f>
      </c>
      <c r="K226" s="15">
        <f>IF($A226="","",N(G226)+I226-J226)</f>
      </c>
      <c r="L226" s="15">
        <f>IF($A226="","",K226*N(E226))</f>
      </c>
      <c r="M226" s="15">
        <f>IF(OR($A226="",E226="",F226=""),"",F226-E226)</f>
      </c>
      <c r="N226" s="16">
        <f>IF($A226="","",IF(K226&lt;=0,"Out of stock",IF(AND(H226&lt;&gt;"",K226&lt;=H226),"Reorder","OK")))</f>
      </c>
    </row>
    <row r="227" spans="1:14" x14ac:dyDescent="0.25">
      <c r="A227" s="12"/>
      <c r="B227" s="12"/>
      <c r="C227" s="12"/>
      <c r="D227" s="12"/>
      <c r="E227" s="14"/>
      <c r="F227" s="14"/>
      <c r="G227" s="14"/>
      <c r="H227" s="14"/>
      <c r="I227" s="15">
        <f>IF($A227="","",SUMIFS('Movements'!$E$6:$E$3005,'Movements'!$B$6:$B$3005,$A227,'Movements'!$D$6:$D$3005,"In"))</f>
      </c>
      <c r="J227" s="15">
        <f>IF($A227="","",SUMIFS('Movements'!$E$6:$E$3005,'Movements'!$B$6:$B$3005,$A227,'Movements'!$D$6:$D$3005,"Out"))</f>
      </c>
      <c r="K227" s="15">
        <f>IF($A227="","",N(G227)+I227-J227)</f>
      </c>
      <c r="L227" s="15">
        <f>IF($A227="","",K227*N(E227))</f>
      </c>
      <c r="M227" s="15">
        <f>IF(OR($A227="",E227="",F227=""),"",F227-E227)</f>
      </c>
      <c r="N227" s="16">
        <f>IF($A227="","",IF(K227&lt;=0,"Out of stock",IF(AND(H227&lt;&gt;"",K227&lt;=H227),"Reorder","OK")))</f>
      </c>
    </row>
    <row r="228" spans="1:14" x14ac:dyDescent="0.25">
      <c r="A228" s="12"/>
      <c r="B228" s="12"/>
      <c r="C228" s="12"/>
      <c r="D228" s="12"/>
      <c r="E228" s="14"/>
      <c r="F228" s="14"/>
      <c r="G228" s="14"/>
      <c r="H228" s="14"/>
      <c r="I228" s="15">
        <f>IF($A228="","",SUMIFS('Movements'!$E$6:$E$3005,'Movements'!$B$6:$B$3005,$A228,'Movements'!$D$6:$D$3005,"In"))</f>
      </c>
      <c r="J228" s="15">
        <f>IF($A228="","",SUMIFS('Movements'!$E$6:$E$3005,'Movements'!$B$6:$B$3005,$A228,'Movements'!$D$6:$D$3005,"Out"))</f>
      </c>
      <c r="K228" s="15">
        <f>IF($A228="","",N(G228)+I228-J228)</f>
      </c>
      <c r="L228" s="15">
        <f>IF($A228="","",K228*N(E228))</f>
      </c>
      <c r="M228" s="15">
        <f>IF(OR($A228="",E228="",F228=""),"",F228-E228)</f>
      </c>
      <c r="N228" s="16">
        <f>IF($A228="","",IF(K228&lt;=0,"Out of stock",IF(AND(H228&lt;&gt;"",K228&lt;=H228),"Reorder","OK")))</f>
      </c>
    </row>
    <row r="229" spans="1:14" x14ac:dyDescent="0.25">
      <c r="A229" s="12"/>
      <c r="B229" s="12"/>
      <c r="C229" s="12"/>
      <c r="D229" s="12"/>
      <c r="E229" s="14"/>
      <c r="F229" s="14"/>
      <c r="G229" s="14"/>
      <c r="H229" s="14"/>
      <c r="I229" s="15">
        <f>IF($A229="","",SUMIFS('Movements'!$E$6:$E$3005,'Movements'!$B$6:$B$3005,$A229,'Movements'!$D$6:$D$3005,"In"))</f>
      </c>
      <c r="J229" s="15">
        <f>IF($A229="","",SUMIFS('Movements'!$E$6:$E$3005,'Movements'!$B$6:$B$3005,$A229,'Movements'!$D$6:$D$3005,"Out"))</f>
      </c>
      <c r="K229" s="15">
        <f>IF($A229="","",N(G229)+I229-J229)</f>
      </c>
      <c r="L229" s="15">
        <f>IF($A229="","",K229*N(E229))</f>
      </c>
      <c r="M229" s="15">
        <f>IF(OR($A229="",E229="",F229=""),"",F229-E229)</f>
      </c>
      <c r="N229" s="16">
        <f>IF($A229="","",IF(K229&lt;=0,"Out of stock",IF(AND(H229&lt;&gt;"",K229&lt;=H229),"Reorder","OK")))</f>
      </c>
    </row>
    <row r="230" spans="1:14" x14ac:dyDescent="0.25">
      <c r="A230" s="12"/>
      <c r="B230" s="12"/>
      <c r="C230" s="12"/>
      <c r="D230" s="12"/>
      <c r="E230" s="14"/>
      <c r="F230" s="14"/>
      <c r="G230" s="14"/>
      <c r="H230" s="14"/>
      <c r="I230" s="15">
        <f>IF($A230="","",SUMIFS('Movements'!$E$6:$E$3005,'Movements'!$B$6:$B$3005,$A230,'Movements'!$D$6:$D$3005,"In"))</f>
      </c>
      <c r="J230" s="15">
        <f>IF($A230="","",SUMIFS('Movements'!$E$6:$E$3005,'Movements'!$B$6:$B$3005,$A230,'Movements'!$D$6:$D$3005,"Out"))</f>
      </c>
      <c r="K230" s="15">
        <f>IF($A230="","",N(G230)+I230-J230)</f>
      </c>
      <c r="L230" s="15">
        <f>IF($A230="","",K230*N(E230))</f>
      </c>
      <c r="M230" s="15">
        <f>IF(OR($A230="",E230="",F230=""),"",F230-E230)</f>
      </c>
      <c r="N230" s="16">
        <f>IF($A230="","",IF(K230&lt;=0,"Out of stock",IF(AND(H230&lt;&gt;"",K230&lt;=H230),"Reorder","OK")))</f>
      </c>
    </row>
    <row r="231" spans="1:14" x14ac:dyDescent="0.25">
      <c r="A231" s="12"/>
      <c r="B231" s="12"/>
      <c r="C231" s="12"/>
      <c r="D231" s="12"/>
      <c r="E231" s="14"/>
      <c r="F231" s="14"/>
      <c r="G231" s="14"/>
      <c r="H231" s="14"/>
      <c r="I231" s="15">
        <f>IF($A231="","",SUMIFS('Movements'!$E$6:$E$3005,'Movements'!$B$6:$B$3005,$A231,'Movements'!$D$6:$D$3005,"In"))</f>
      </c>
      <c r="J231" s="15">
        <f>IF($A231="","",SUMIFS('Movements'!$E$6:$E$3005,'Movements'!$B$6:$B$3005,$A231,'Movements'!$D$6:$D$3005,"Out"))</f>
      </c>
      <c r="K231" s="15">
        <f>IF($A231="","",N(G231)+I231-J231)</f>
      </c>
      <c r="L231" s="15">
        <f>IF($A231="","",K231*N(E231))</f>
      </c>
      <c r="M231" s="15">
        <f>IF(OR($A231="",E231="",F231=""),"",F231-E231)</f>
      </c>
      <c r="N231" s="16">
        <f>IF($A231="","",IF(K231&lt;=0,"Out of stock",IF(AND(H231&lt;&gt;"",K231&lt;=H231),"Reorder","OK")))</f>
      </c>
    </row>
    <row r="232" spans="1:14" x14ac:dyDescent="0.25">
      <c r="A232" s="12"/>
      <c r="B232" s="12"/>
      <c r="C232" s="12"/>
      <c r="D232" s="12"/>
      <c r="E232" s="14"/>
      <c r="F232" s="14"/>
      <c r="G232" s="14"/>
      <c r="H232" s="14"/>
      <c r="I232" s="15">
        <f>IF($A232="","",SUMIFS('Movements'!$E$6:$E$3005,'Movements'!$B$6:$B$3005,$A232,'Movements'!$D$6:$D$3005,"In"))</f>
      </c>
      <c r="J232" s="15">
        <f>IF($A232="","",SUMIFS('Movements'!$E$6:$E$3005,'Movements'!$B$6:$B$3005,$A232,'Movements'!$D$6:$D$3005,"Out"))</f>
      </c>
      <c r="K232" s="15">
        <f>IF($A232="","",N(G232)+I232-J232)</f>
      </c>
      <c r="L232" s="15">
        <f>IF($A232="","",K232*N(E232))</f>
      </c>
      <c r="M232" s="15">
        <f>IF(OR($A232="",E232="",F232=""),"",F232-E232)</f>
      </c>
      <c r="N232" s="16">
        <f>IF($A232="","",IF(K232&lt;=0,"Out of stock",IF(AND(H232&lt;&gt;"",K232&lt;=H232),"Reorder","OK")))</f>
      </c>
    </row>
    <row r="233" spans="1:14" x14ac:dyDescent="0.25">
      <c r="A233" s="12"/>
      <c r="B233" s="12"/>
      <c r="C233" s="12"/>
      <c r="D233" s="12"/>
      <c r="E233" s="14"/>
      <c r="F233" s="14"/>
      <c r="G233" s="14"/>
      <c r="H233" s="14"/>
      <c r="I233" s="15">
        <f>IF($A233="","",SUMIFS('Movements'!$E$6:$E$3005,'Movements'!$B$6:$B$3005,$A233,'Movements'!$D$6:$D$3005,"In"))</f>
      </c>
      <c r="J233" s="15">
        <f>IF($A233="","",SUMIFS('Movements'!$E$6:$E$3005,'Movements'!$B$6:$B$3005,$A233,'Movements'!$D$6:$D$3005,"Out"))</f>
      </c>
      <c r="K233" s="15">
        <f>IF($A233="","",N(G233)+I233-J233)</f>
      </c>
      <c r="L233" s="15">
        <f>IF($A233="","",K233*N(E233))</f>
      </c>
      <c r="M233" s="15">
        <f>IF(OR($A233="",E233="",F233=""),"",F233-E233)</f>
      </c>
      <c r="N233" s="16">
        <f>IF($A233="","",IF(K233&lt;=0,"Out of stock",IF(AND(H233&lt;&gt;"",K233&lt;=H233),"Reorder","OK")))</f>
      </c>
    </row>
    <row r="234" spans="1:14" x14ac:dyDescent="0.25">
      <c r="A234" s="12"/>
      <c r="B234" s="12"/>
      <c r="C234" s="12"/>
      <c r="D234" s="12"/>
      <c r="E234" s="14"/>
      <c r="F234" s="14"/>
      <c r="G234" s="14"/>
      <c r="H234" s="14"/>
      <c r="I234" s="15">
        <f>IF($A234="","",SUMIFS('Movements'!$E$6:$E$3005,'Movements'!$B$6:$B$3005,$A234,'Movements'!$D$6:$D$3005,"In"))</f>
      </c>
      <c r="J234" s="15">
        <f>IF($A234="","",SUMIFS('Movements'!$E$6:$E$3005,'Movements'!$B$6:$B$3005,$A234,'Movements'!$D$6:$D$3005,"Out"))</f>
      </c>
      <c r="K234" s="15">
        <f>IF($A234="","",N(G234)+I234-J234)</f>
      </c>
      <c r="L234" s="15">
        <f>IF($A234="","",K234*N(E234))</f>
      </c>
      <c r="M234" s="15">
        <f>IF(OR($A234="",E234="",F234=""),"",F234-E234)</f>
      </c>
      <c r="N234" s="16">
        <f>IF($A234="","",IF(K234&lt;=0,"Out of stock",IF(AND(H234&lt;&gt;"",K234&lt;=H234),"Reorder","OK")))</f>
      </c>
    </row>
    <row r="235" spans="1:14" x14ac:dyDescent="0.25">
      <c r="A235" s="12"/>
      <c r="B235" s="12"/>
      <c r="C235" s="12"/>
      <c r="D235" s="12"/>
      <c r="E235" s="14"/>
      <c r="F235" s="14"/>
      <c r="G235" s="14"/>
      <c r="H235" s="14"/>
      <c r="I235" s="15">
        <f>IF($A235="","",SUMIFS('Movements'!$E$6:$E$3005,'Movements'!$B$6:$B$3005,$A235,'Movements'!$D$6:$D$3005,"In"))</f>
      </c>
      <c r="J235" s="15">
        <f>IF($A235="","",SUMIFS('Movements'!$E$6:$E$3005,'Movements'!$B$6:$B$3005,$A235,'Movements'!$D$6:$D$3005,"Out"))</f>
      </c>
      <c r="K235" s="15">
        <f>IF($A235="","",N(G235)+I235-J235)</f>
      </c>
      <c r="L235" s="15">
        <f>IF($A235="","",K235*N(E235))</f>
      </c>
      <c r="M235" s="15">
        <f>IF(OR($A235="",E235="",F235=""),"",F235-E235)</f>
      </c>
      <c r="N235" s="16">
        <f>IF($A235="","",IF(K235&lt;=0,"Out of stock",IF(AND(H235&lt;&gt;"",K235&lt;=H235),"Reorder","OK")))</f>
      </c>
    </row>
    <row r="236" spans="1:14" x14ac:dyDescent="0.25">
      <c r="A236" s="12"/>
      <c r="B236" s="12"/>
      <c r="C236" s="12"/>
      <c r="D236" s="12"/>
      <c r="E236" s="14"/>
      <c r="F236" s="14"/>
      <c r="G236" s="14"/>
      <c r="H236" s="14"/>
      <c r="I236" s="15">
        <f>IF($A236="","",SUMIFS('Movements'!$E$6:$E$3005,'Movements'!$B$6:$B$3005,$A236,'Movements'!$D$6:$D$3005,"In"))</f>
      </c>
      <c r="J236" s="15">
        <f>IF($A236="","",SUMIFS('Movements'!$E$6:$E$3005,'Movements'!$B$6:$B$3005,$A236,'Movements'!$D$6:$D$3005,"Out"))</f>
      </c>
      <c r="K236" s="15">
        <f>IF($A236="","",N(G236)+I236-J236)</f>
      </c>
      <c r="L236" s="15">
        <f>IF($A236="","",K236*N(E236))</f>
      </c>
      <c r="M236" s="15">
        <f>IF(OR($A236="",E236="",F236=""),"",F236-E236)</f>
      </c>
      <c r="N236" s="16">
        <f>IF($A236="","",IF(K236&lt;=0,"Out of stock",IF(AND(H236&lt;&gt;"",K236&lt;=H236),"Reorder","OK")))</f>
      </c>
    </row>
    <row r="237" spans="1:14" x14ac:dyDescent="0.25">
      <c r="A237" s="12"/>
      <c r="B237" s="12"/>
      <c r="C237" s="12"/>
      <c r="D237" s="12"/>
      <c r="E237" s="14"/>
      <c r="F237" s="14"/>
      <c r="G237" s="14"/>
      <c r="H237" s="14"/>
      <c r="I237" s="15">
        <f>IF($A237="","",SUMIFS('Movements'!$E$6:$E$3005,'Movements'!$B$6:$B$3005,$A237,'Movements'!$D$6:$D$3005,"In"))</f>
      </c>
      <c r="J237" s="15">
        <f>IF($A237="","",SUMIFS('Movements'!$E$6:$E$3005,'Movements'!$B$6:$B$3005,$A237,'Movements'!$D$6:$D$3005,"Out"))</f>
      </c>
      <c r="K237" s="15">
        <f>IF($A237="","",N(G237)+I237-J237)</f>
      </c>
      <c r="L237" s="15">
        <f>IF($A237="","",K237*N(E237))</f>
      </c>
      <c r="M237" s="15">
        <f>IF(OR($A237="",E237="",F237=""),"",F237-E237)</f>
      </c>
      <c r="N237" s="16">
        <f>IF($A237="","",IF(K237&lt;=0,"Out of stock",IF(AND(H237&lt;&gt;"",K237&lt;=H237),"Reorder","OK")))</f>
      </c>
    </row>
    <row r="238" spans="1:14" x14ac:dyDescent="0.25">
      <c r="A238" s="12"/>
      <c r="B238" s="12"/>
      <c r="C238" s="12"/>
      <c r="D238" s="12"/>
      <c r="E238" s="14"/>
      <c r="F238" s="14"/>
      <c r="G238" s="14"/>
      <c r="H238" s="14"/>
      <c r="I238" s="15">
        <f>IF($A238="","",SUMIFS('Movements'!$E$6:$E$3005,'Movements'!$B$6:$B$3005,$A238,'Movements'!$D$6:$D$3005,"In"))</f>
      </c>
      <c r="J238" s="15">
        <f>IF($A238="","",SUMIFS('Movements'!$E$6:$E$3005,'Movements'!$B$6:$B$3005,$A238,'Movements'!$D$6:$D$3005,"Out"))</f>
      </c>
      <c r="K238" s="15">
        <f>IF($A238="","",N(G238)+I238-J238)</f>
      </c>
      <c r="L238" s="15">
        <f>IF($A238="","",K238*N(E238))</f>
      </c>
      <c r="M238" s="15">
        <f>IF(OR($A238="",E238="",F238=""),"",F238-E238)</f>
      </c>
      <c r="N238" s="16">
        <f>IF($A238="","",IF(K238&lt;=0,"Out of stock",IF(AND(H238&lt;&gt;"",K238&lt;=H238),"Reorder","OK")))</f>
      </c>
    </row>
    <row r="239" spans="1:14" x14ac:dyDescent="0.25">
      <c r="A239" s="12"/>
      <c r="B239" s="12"/>
      <c r="C239" s="12"/>
      <c r="D239" s="12"/>
      <c r="E239" s="14"/>
      <c r="F239" s="14"/>
      <c r="G239" s="14"/>
      <c r="H239" s="14"/>
      <c r="I239" s="15">
        <f>IF($A239="","",SUMIFS('Movements'!$E$6:$E$3005,'Movements'!$B$6:$B$3005,$A239,'Movements'!$D$6:$D$3005,"In"))</f>
      </c>
      <c r="J239" s="15">
        <f>IF($A239="","",SUMIFS('Movements'!$E$6:$E$3005,'Movements'!$B$6:$B$3005,$A239,'Movements'!$D$6:$D$3005,"Out"))</f>
      </c>
      <c r="K239" s="15">
        <f>IF($A239="","",N(G239)+I239-J239)</f>
      </c>
      <c r="L239" s="15">
        <f>IF($A239="","",K239*N(E239))</f>
      </c>
      <c r="M239" s="15">
        <f>IF(OR($A239="",E239="",F239=""),"",F239-E239)</f>
      </c>
      <c r="N239" s="16">
        <f>IF($A239="","",IF(K239&lt;=0,"Out of stock",IF(AND(H239&lt;&gt;"",K239&lt;=H239),"Reorder","OK")))</f>
      </c>
    </row>
    <row r="240" spans="1:14" x14ac:dyDescent="0.25">
      <c r="A240" s="12"/>
      <c r="B240" s="12"/>
      <c r="C240" s="12"/>
      <c r="D240" s="12"/>
      <c r="E240" s="14"/>
      <c r="F240" s="14"/>
      <c r="G240" s="14"/>
      <c r="H240" s="14"/>
      <c r="I240" s="15">
        <f>IF($A240="","",SUMIFS('Movements'!$E$6:$E$3005,'Movements'!$B$6:$B$3005,$A240,'Movements'!$D$6:$D$3005,"In"))</f>
      </c>
      <c r="J240" s="15">
        <f>IF($A240="","",SUMIFS('Movements'!$E$6:$E$3005,'Movements'!$B$6:$B$3005,$A240,'Movements'!$D$6:$D$3005,"Out"))</f>
      </c>
      <c r="K240" s="15">
        <f>IF($A240="","",N(G240)+I240-J240)</f>
      </c>
      <c r="L240" s="15">
        <f>IF($A240="","",K240*N(E240))</f>
      </c>
      <c r="M240" s="15">
        <f>IF(OR($A240="",E240="",F240=""),"",F240-E240)</f>
      </c>
      <c r="N240" s="16">
        <f>IF($A240="","",IF(K240&lt;=0,"Out of stock",IF(AND(H240&lt;&gt;"",K240&lt;=H240),"Reorder","OK")))</f>
      </c>
    </row>
    <row r="241" spans="1:14" x14ac:dyDescent="0.25">
      <c r="A241" s="12"/>
      <c r="B241" s="12"/>
      <c r="C241" s="12"/>
      <c r="D241" s="12"/>
      <c r="E241" s="14"/>
      <c r="F241" s="14"/>
      <c r="G241" s="14"/>
      <c r="H241" s="14"/>
      <c r="I241" s="15">
        <f>IF($A241="","",SUMIFS('Movements'!$E$6:$E$3005,'Movements'!$B$6:$B$3005,$A241,'Movements'!$D$6:$D$3005,"In"))</f>
      </c>
      <c r="J241" s="15">
        <f>IF($A241="","",SUMIFS('Movements'!$E$6:$E$3005,'Movements'!$B$6:$B$3005,$A241,'Movements'!$D$6:$D$3005,"Out"))</f>
      </c>
      <c r="K241" s="15">
        <f>IF($A241="","",N(G241)+I241-J241)</f>
      </c>
      <c r="L241" s="15">
        <f>IF($A241="","",K241*N(E241))</f>
      </c>
      <c r="M241" s="15">
        <f>IF(OR($A241="",E241="",F241=""),"",F241-E241)</f>
      </c>
      <c r="N241" s="16">
        <f>IF($A241="","",IF(K241&lt;=0,"Out of stock",IF(AND(H241&lt;&gt;"",K241&lt;=H241),"Reorder","OK")))</f>
      </c>
    </row>
    <row r="242" spans="1:14" x14ac:dyDescent="0.25">
      <c r="A242" s="12"/>
      <c r="B242" s="12"/>
      <c r="C242" s="12"/>
      <c r="D242" s="12"/>
      <c r="E242" s="14"/>
      <c r="F242" s="14"/>
      <c r="G242" s="14"/>
      <c r="H242" s="14"/>
      <c r="I242" s="15">
        <f>IF($A242="","",SUMIFS('Movements'!$E$6:$E$3005,'Movements'!$B$6:$B$3005,$A242,'Movements'!$D$6:$D$3005,"In"))</f>
      </c>
      <c r="J242" s="15">
        <f>IF($A242="","",SUMIFS('Movements'!$E$6:$E$3005,'Movements'!$B$6:$B$3005,$A242,'Movements'!$D$6:$D$3005,"Out"))</f>
      </c>
      <c r="K242" s="15">
        <f>IF($A242="","",N(G242)+I242-J242)</f>
      </c>
      <c r="L242" s="15">
        <f>IF($A242="","",K242*N(E242))</f>
      </c>
      <c r="M242" s="15">
        <f>IF(OR($A242="",E242="",F242=""),"",F242-E242)</f>
      </c>
      <c r="N242" s="16">
        <f>IF($A242="","",IF(K242&lt;=0,"Out of stock",IF(AND(H242&lt;&gt;"",K242&lt;=H242),"Reorder","OK")))</f>
      </c>
    </row>
    <row r="243" spans="1:14" x14ac:dyDescent="0.25">
      <c r="A243" s="12"/>
      <c r="B243" s="12"/>
      <c r="C243" s="12"/>
      <c r="D243" s="12"/>
      <c r="E243" s="14"/>
      <c r="F243" s="14"/>
      <c r="G243" s="14"/>
      <c r="H243" s="14"/>
      <c r="I243" s="15">
        <f>IF($A243="","",SUMIFS('Movements'!$E$6:$E$3005,'Movements'!$B$6:$B$3005,$A243,'Movements'!$D$6:$D$3005,"In"))</f>
      </c>
      <c r="J243" s="15">
        <f>IF($A243="","",SUMIFS('Movements'!$E$6:$E$3005,'Movements'!$B$6:$B$3005,$A243,'Movements'!$D$6:$D$3005,"Out"))</f>
      </c>
      <c r="K243" s="15">
        <f>IF($A243="","",N(G243)+I243-J243)</f>
      </c>
      <c r="L243" s="15">
        <f>IF($A243="","",K243*N(E243))</f>
      </c>
      <c r="M243" s="15">
        <f>IF(OR($A243="",E243="",F243=""),"",F243-E243)</f>
      </c>
      <c r="N243" s="16">
        <f>IF($A243="","",IF(K243&lt;=0,"Out of stock",IF(AND(H243&lt;&gt;"",K243&lt;=H243),"Reorder","OK")))</f>
      </c>
    </row>
    <row r="244" spans="1:14" x14ac:dyDescent="0.25">
      <c r="A244" s="12"/>
      <c r="B244" s="12"/>
      <c r="C244" s="12"/>
      <c r="D244" s="12"/>
      <c r="E244" s="14"/>
      <c r="F244" s="14"/>
      <c r="G244" s="14"/>
      <c r="H244" s="14"/>
      <c r="I244" s="15">
        <f>IF($A244="","",SUMIFS('Movements'!$E$6:$E$3005,'Movements'!$B$6:$B$3005,$A244,'Movements'!$D$6:$D$3005,"In"))</f>
      </c>
      <c r="J244" s="15">
        <f>IF($A244="","",SUMIFS('Movements'!$E$6:$E$3005,'Movements'!$B$6:$B$3005,$A244,'Movements'!$D$6:$D$3005,"Out"))</f>
      </c>
      <c r="K244" s="15">
        <f>IF($A244="","",N(G244)+I244-J244)</f>
      </c>
      <c r="L244" s="15">
        <f>IF($A244="","",K244*N(E244))</f>
      </c>
      <c r="M244" s="15">
        <f>IF(OR($A244="",E244="",F244=""),"",F244-E244)</f>
      </c>
      <c r="N244" s="16">
        <f>IF($A244="","",IF(K244&lt;=0,"Out of stock",IF(AND(H244&lt;&gt;"",K244&lt;=H244),"Reorder","OK")))</f>
      </c>
    </row>
    <row r="245" spans="1:14" x14ac:dyDescent="0.25">
      <c r="A245" s="12"/>
      <c r="B245" s="12"/>
      <c r="C245" s="12"/>
      <c r="D245" s="12"/>
      <c r="E245" s="14"/>
      <c r="F245" s="14"/>
      <c r="G245" s="14"/>
      <c r="H245" s="14"/>
      <c r="I245" s="15">
        <f>IF($A245="","",SUMIFS('Movements'!$E$6:$E$3005,'Movements'!$B$6:$B$3005,$A245,'Movements'!$D$6:$D$3005,"In"))</f>
      </c>
      <c r="J245" s="15">
        <f>IF($A245="","",SUMIFS('Movements'!$E$6:$E$3005,'Movements'!$B$6:$B$3005,$A245,'Movements'!$D$6:$D$3005,"Out"))</f>
      </c>
      <c r="K245" s="15">
        <f>IF($A245="","",N(G245)+I245-J245)</f>
      </c>
      <c r="L245" s="15">
        <f>IF($A245="","",K245*N(E245))</f>
      </c>
      <c r="M245" s="15">
        <f>IF(OR($A245="",E245="",F245=""),"",F245-E245)</f>
      </c>
      <c r="N245" s="16">
        <f>IF($A245="","",IF(K245&lt;=0,"Out of stock",IF(AND(H245&lt;&gt;"",K245&lt;=H245),"Reorder","OK")))</f>
      </c>
    </row>
    <row r="246" spans="1:14" x14ac:dyDescent="0.25">
      <c r="A246" s="12"/>
      <c r="B246" s="12"/>
      <c r="C246" s="12"/>
      <c r="D246" s="12"/>
      <c r="E246" s="14"/>
      <c r="F246" s="14"/>
      <c r="G246" s="14"/>
      <c r="H246" s="14"/>
      <c r="I246" s="15">
        <f>IF($A246="","",SUMIFS('Movements'!$E$6:$E$3005,'Movements'!$B$6:$B$3005,$A246,'Movements'!$D$6:$D$3005,"In"))</f>
      </c>
      <c r="J246" s="15">
        <f>IF($A246="","",SUMIFS('Movements'!$E$6:$E$3005,'Movements'!$B$6:$B$3005,$A246,'Movements'!$D$6:$D$3005,"Out"))</f>
      </c>
      <c r="K246" s="15">
        <f>IF($A246="","",N(G246)+I246-J246)</f>
      </c>
      <c r="L246" s="15">
        <f>IF($A246="","",K246*N(E246))</f>
      </c>
      <c r="M246" s="15">
        <f>IF(OR($A246="",E246="",F246=""),"",F246-E246)</f>
      </c>
      <c r="N246" s="16">
        <f>IF($A246="","",IF(K246&lt;=0,"Out of stock",IF(AND(H246&lt;&gt;"",K246&lt;=H246),"Reorder","OK")))</f>
      </c>
    </row>
    <row r="247" spans="1:14" x14ac:dyDescent="0.25">
      <c r="A247" s="12"/>
      <c r="B247" s="12"/>
      <c r="C247" s="12"/>
      <c r="D247" s="12"/>
      <c r="E247" s="14"/>
      <c r="F247" s="14"/>
      <c r="G247" s="14"/>
      <c r="H247" s="14"/>
      <c r="I247" s="15">
        <f>IF($A247="","",SUMIFS('Movements'!$E$6:$E$3005,'Movements'!$B$6:$B$3005,$A247,'Movements'!$D$6:$D$3005,"In"))</f>
      </c>
      <c r="J247" s="15">
        <f>IF($A247="","",SUMIFS('Movements'!$E$6:$E$3005,'Movements'!$B$6:$B$3005,$A247,'Movements'!$D$6:$D$3005,"Out"))</f>
      </c>
      <c r="K247" s="15">
        <f>IF($A247="","",N(G247)+I247-J247)</f>
      </c>
      <c r="L247" s="15">
        <f>IF($A247="","",K247*N(E247))</f>
      </c>
      <c r="M247" s="15">
        <f>IF(OR($A247="",E247="",F247=""),"",F247-E247)</f>
      </c>
      <c r="N247" s="16">
        <f>IF($A247="","",IF(K247&lt;=0,"Out of stock",IF(AND(H247&lt;&gt;"",K247&lt;=H247),"Reorder","OK")))</f>
      </c>
    </row>
    <row r="248" spans="1:14" x14ac:dyDescent="0.25">
      <c r="A248" s="12"/>
      <c r="B248" s="12"/>
      <c r="C248" s="12"/>
      <c r="D248" s="12"/>
      <c r="E248" s="14"/>
      <c r="F248" s="14"/>
      <c r="G248" s="14"/>
      <c r="H248" s="14"/>
      <c r="I248" s="15">
        <f>IF($A248="","",SUMIFS('Movements'!$E$6:$E$3005,'Movements'!$B$6:$B$3005,$A248,'Movements'!$D$6:$D$3005,"In"))</f>
      </c>
      <c r="J248" s="15">
        <f>IF($A248="","",SUMIFS('Movements'!$E$6:$E$3005,'Movements'!$B$6:$B$3005,$A248,'Movements'!$D$6:$D$3005,"Out"))</f>
      </c>
      <c r="K248" s="15">
        <f>IF($A248="","",N(G248)+I248-J248)</f>
      </c>
      <c r="L248" s="15">
        <f>IF($A248="","",K248*N(E248))</f>
      </c>
      <c r="M248" s="15">
        <f>IF(OR($A248="",E248="",F248=""),"",F248-E248)</f>
      </c>
      <c r="N248" s="16">
        <f>IF($A248="","",IF(K248&lt;=0,"Out of stock",IF(AND(H248&lt;&gt;"",K248&lt;=H248),"Reorder","OK")))</f>
      </c>
    </row>
    <row r="249" spans="1:14" x14ac:dyDescent="0.25">
      <c r="A249" s="12"/>
      <c r="B249" s="12"/>
      <c r="C249" s="12"/>
      <c r="D249" s="12"/>
      <c r="E249" s="14"/>
      <c r="F249" s="14"/>
      <c r="G249" s="14"/>
      <c r="H249" s="14"/>
      <c r="I249" s="15">
        <f>IF($A249="","",SUMIFS('Movements'!$E$6:$E$3005,'Movements'!$B$6:$B$3005,$A249,'Movements'!$D$6:$D$3005,"In"))</f>
      </c>
      <c r="J249" s="15">
        <f>IF($A249="","",SUMIFS('Movements'!$E$6:$E$3005,'Movements'!$B$6:$B$3005,$A249,'Movements'!$D$6:$D$3005,"Out"))</f>
      </c>
      <c r="K249" s="15">
        <f>IF($A249="","",N(G249)+I249-J249)</f>
      </c>
      <c r="L249" s="15">
        <f>IF($A249="","",K249*N(E249))</f>
      </c>
      <c r="M249" s="15">
        <f>IF(OR($A249="",E249="",F249=""),"",F249-E249)</f>
      </c>
      <c r="N249" s="16">
        <f>IF($A249="","",IF(K249&lt;=0,"Out of stock",IF(AND(H249&lt;&gt;"",K249&lt;=H249),"Reorder","OK")))</f>
      </c>
    </row>
    <row r="250" spans="1:14" x14ac:dyDescent="0.25">
      <c r="A250" s="12"/>
      <c r="B250" s="12"/>
      <c r="C250" s="12"/>
      <c r="D250" s="12"/>
      <c r="E250" s="14"/>
      <c r="F250" s="14"/>
      <c r="G250" s="14"/>
      <c r="H250" s="14"/>
      <c r="I250" s="15">
        <f>IF($A250="","",SUMIFS('Movements'!$E$6:$E$3005,'Movements'!$B$6:$B$3005,$A250,'Movements'!$D$6:$D$3005,"In"))</f>
      </c>
      <c r="J250" s="15">
        <f>IF($A250="","",SUMIFS('Movements'!$E$6:$E$3005,'Movements'!$B$6:$B$3005,$A250,'Movements'!$D$6:$D$3005,"Out"))</f>
      </c>
      <c r="K250" s="15">
        <f>IF($A250="","",N(G250)+I250-J250)</f>
      </c>
      <c r="L250" s="15">
        <f>IF($A250="","",K250*N(E250))</f>
      </c>
      <c r="M250" s="15">
        <f>IF(OR($A250="",E250="",F250=""),"",F250-E250)</f>
      </c>
      <c r="N250" s="16">
        <f>IF($A250="","",IF(K250&lt;=0,"Out of stock",IF(AND(H250&lt;&gt;"",K250&lt;=H250),"Reorder","OK")))</f>
      </c>
    </row>
    <row r="251" spans="1:14" x14ac:dyDescent="0.25">
      <c r="A251" s="12"/>
      <c r="B251" s="12"/>
      <c r="C251" s="12"/>
      <c r="D251" s="12"/>
      <c r="E251" s="14"/>
      <c r="F251" s="14"/>
      <c r="G251" s="14"/>
      <c r="H251" s="14"/>
      <c r="I251" s="15">
        <f>IF($A251="","",SUMIFS('Movements'!$E$6:$E$3005,'Movements'!$B$6:$B$3005,$A251,'Movements'!$D$6:$D$3005,"In"))</f>
      </c>
      <c r="J251" s="15">
        <f>IF($A251="","",SUMIFS('Movements'!$E$6:$E$3005,'Movements'!$B$6:$B$3005,$A251,'Movements'!$D$6:$D$3005,"Out"))</f>
      </c>
      <c r="K251" s="15">
        <f>IF($A251="","",N(G251)+I251-J251)</f>
      </c>
      <c r="L251" s="15">
        <f>IF($A251="","",K251*N(E251))</f>
      </c>
      <c r="M251" s="15">
        <f>IF(OR($A251="",E251="",F251=""),"",F251-E251)</f>
      </c>
      <c r="N251" s="16">
        <f>IF($A251="","",IF(K251&lt;=0,"Out of stock",IF(AND(H251&lt;&gt;"",K251&lt;=H251),"Reorder","OK")))</f>
      </c>
    </row>
    <row r="252" spans="1:14" x14ac:dyDescent="0.25">
      <c r="A252" s="12"/>
      <c r="B252" s="12"/>
      <c r="C252" s="12"/>
      <c r="D252" s="12"/>
      <c r="E252" s="14"/>
      <c r="F252" s="14"/>
      <c r="G252" s="14"/>
      <c r="H252" s="14"/>
      <c r="I252" s="15">
        <f>IF($A252="","",SUMIFS('Movements'!$E$6:$E$3005,'Movements'!$B$6:$B$3005,$A252,'Movements'!$D$6:$D$3005,"In"))</f>
      </c>
      <c r="J252" s="15">
        <f>IF($A252="","",SUMIFS('Movements'!$E$6:$E$3005,'Movements'!$B$6:$B$3005,$A252,'Movements'!$D$6:$D$3005,"Out"))</f>
      </c>
      <c r="K252" s="15">
        <f>IF($A252="","",N(G252)+I252-J252)</f>
      </c>
      <c r="L252" s="15">
        <f>IF($A252="","",K252*N(E252))</f>
      </c>
      <c r="M252" s="15">
        <f>IF(OR($A252="",E252="",F252=""),"",F252-E252)</f>
      </c>
      <c r="N252" s="16">
        <f>IF($A252="","",IF(K252&lt;=0,"Out of stock",IF(AND(H252&lt;&gt;"",K252&lt;=H252),"Reorder","OK")))</f>
      </c>
    </row>
    <row r="253" spans="1:14" x14ac:dyDescent="0.25">
      <c r="A253" s="12"/>
      <c r="B253" s="12"/>
      <c r="C253" s="12"/>
      <c r="D253" s="12"/>
      <c r="E253" s="14"/>
      <c r="F253" s="14"/>
      <c r="G253" s="14"/>
      <c r="H253" s="14"/>
      <c r="I253" s="15">
        <f>IF($A253="","",SUMIFS('Movements'!$E$6:$E$3005,'Movements'!$B$6:$B$3005,$A253,'Movements'!$D$6:$D$3005,"In"))</f>
      </c>
      <c r="J253" s="15">
        <f>IF($A253="","",SUMIFS('Movements'!$E$6:$E$3005,'Movements'!$B$6:$B$3005,$A253,'Movements'!$D$6:$D$3005,"Out"))</f>
      </c>
      <c r="K253" s="15">
        <f>IF($A253="","",N(G253)+I253-J253)</f>
      </c>
      <c r="L253" s="15">
        <f>IF($A253="","",K253*N(E253))</f>
      </c>
      <c r="M253" s="15">
        <f>IF(OR($A253="",E253="",F253=""),"",F253-E253)</f>
      </c>
      <c r="N253" s="16">
        <f>IF($A253="","",IF(K253&lt;=0,"Out of stock",IF(AND(H253&lt;&gt;"",K253&lt;=H253),"Reorder","OK")))</f>
      </c>
    </row>
    <row r="254" spans="1:14" x14ac:dyDescent="0.25">
      <c r="A254" s="12"/>
      <c r="B254" s="12"/>
      <c r="C254" s="12"/>
      <c r="D254" s="12"/>
      <c r="E254" s="14"/>
      <c r="F254" s="14"/>
      <c r="G254" s="14"/>
      <c r="H254" s="14"/>
      <c r="I254" s="15">
        <f>IF($A254="","",SUMIFS('Movements'!$E$6:$E$3005,'Movements'!$B$6:$B$3005,$A254,'Movements'!$D$6:$D$3005,"In"))</f>
      </c>
      <c r="J254" s="15">
        <f>IF($A254="","",SUMIFS('Movements'!$E$6:$E$3005,'Movements'!$B$6:$B$3005,$A254,'Movements'!$D$6:$D$3005,"Out"))</f>
      </c>
      <c r="K254" s="15">
        <f>IF($A254="","",N(G254)+I254-J254)</f>
      </c>
      <c r="L254" s="15">
        <f>IF($A254="","",K254*N(E254))</f>
      </c>
      <c r="M254" s="15">
        <f>IF(OR($A254="",E254="",F254=""),"",F254-E254)</f>
      </c>
      <c r="N254" s="16">
        <f>IF($A254="","",IF(K254&lt;=0,"Out of stock",IF(AND(H254&lt;&gt;"",K254&lt;=H254),"Reorder","OK")))</f>
      </c>
    </row>
    <row r="255" spans="1:14" x14ac:dyDescent="0.25">
      <c r="A255" s="12"/>
      <c r="B255" s="12"/>
      <c r="C255" s="12"/>
      <c r="D255" s="12"/>
      <c r="E255" s="14"/>
      <c r="F255" s="14"/>
      <c r="G255" s="14"/>
      <c r="H255" s="14"/>
      <c r="I255" s="15">
        <f>IF($A255="","",SUMIFS('Movements'!$E$6:$E$3005,'Movements'!$B$6:$B$3005,$A255,'Movements'!$D$6:$D$3005,"In"))</f>
      </c>
      <c r="J255" s="15">
        <f>IF($A255="","",SUMIFS('Movements'!$E$6:$E$3005,'Movements'!$B$6:$B$3005,$A255,'Movements'!$D$6:$D$3005,"Out"))</f>
      </c>
      <c r="K255" s="15">
        <f>IF($A255="","",N(G255)+I255-J255)</f>
      </c>
      <c r="L255" s="15">
        <f>IF($A255="","",K255*N(E255))</f>
      </c>
      <c r="M255" s="15">
        <f>IF(OR($A255="",E255="",F255=""),"",F255-E255)</f>
      </c>
      <c r="N255" s="16">
        <f>IF($A255="","",IF(K255&lt;=0,"Out of stock",IF(AND(H255&lt;&gt;"",K255&lt;=H255),"Reorder","OK")))</f>
      </c>
    </row>
    <row r="256" spans="1:14" x14ac:dyDescent="0.25">
      <c r="A256" s="12"/>
      <c r="B256" s="12"/>
      <c r="C256" s="12"/>
      <c r="D256" s="12"/>
      <c r="E256" s="14"/>
      <c r="F256" s="14"/>
      <c r="G256" s="14"/>
      <c r="H256" s="14"/>
      <c r="I256" s="15">
        <f>IF($A256="","",SUMIFS('Movements'!$E$6:$E$3005,'Movements'!$B$6:$B$3005,$A256,'Movements'!$D$6:$D$3005,"In"))</f>
      </c>
      <c r="J256" s="15">
        <f>IF($A256="","",SUMIFS('Movements'!$E$6:$E$3005,'Movements'!$B$6:$B$3005,$A256,'Movements'!$D$6:$D$3005,"Out"))</f>
      </c>
      <c r="K256" s="15">
        <f>IF($A256="","",N(G256)+I256-J256)</f>
      </c>
      <c r="L256" s="15">
        <f>IF($A256="","",K256*N(E256))</f>
      </c>
      <c r="M256" s="15">
        <f>IF(OR($A256="",E256="",F256=""),"",F256-E256)</f>
      </c>
      <c r="N256" s="16">
        <f>IF($A256="","",IF(K256&lt;=0,"Out of stock",IF(AND(H256&lt;&gt;"",K256&lt;=H256),"Reorder","OK")))</f>
      </c>
    </row>
    <row r="257" spans="1:14" x14ac:dyDescent="0.25">
      <c r="A257" s="12"/>
      <c r="B257" s="12"/>
      <c r="C257" s="12"/>
      <c r="D257" s="12"/>
      <c r="E257" s="14"/>
      <c r="F257" s="14"/>
      <c r="G257" s="14"/>
      <c r="H257" s="14"/>
      <c r="I257" s="15">
        <f>IF($A257="","",SUMIFS('Movements'!$E$6:$E$3005,'Movements'!$B$6:$B$3005,$A257,'Movements'!$D$6:$D$3005,"In"))</f>
      </c>
      <c r="J257" s="15">
        <f>IF($A257="","",SUMIFS('Movements'!$E$6:$E$3005,'Movements'!$B$6:$B$3005,$A257,'Movements'!$D$6:$D$3005,"Out"))</f>
      </c>
      <c r="K257" s="15">
        <f>IF($A257="","",N(G257)+I257-J257)</f>
      </c>
      <c r="L257" s="15">
        <f>IF($A257="","",K257*N(E257))</f>
      </c>
      <c r="M257" s="15">
        <f>IF(OR($A257="",E257="",F257=""),"",F257-E257)</f>
      </c>
      <c r="N257" s="16">
        <f>IF($A257="","",IF(K257&lt;=0,"Out of stock",IF(AND(H257&lt;&gt;"",K257&lt;=H257),"Reorder","OK")))</f>
      </c>
    </row>
    <row r="258" spans="1:14" x14ac:dyDescent="0.25">
      <c r="A258" s="12"/>
      <c r="B258" s="12"/>
      <c r="C258" s="12"/>
      <c r="D258" s="12"/>
      <c r="E258" s="14"/>
      <c r="F258" s="14"/>
      <c r="G258" s="14"/>
      <c r="H258" s="14"/>
      <c r="I258" s="15">
        <f>IF($A258="","",SUMIFS('Movements'!$E$6:$E$3005,'Movements'!$B$6:$B$3005,$A258,'Movements'!$D$6:$D$3005,"In"))</f>
      </c>
      <c r="J258" s="15">
        <f>IF($A258="","",SUMIFS('Movements'!$E$6:$E$3005,'Movements'!$B$6:$B$3005,$A258,'Movements'!$D$6:$D$3005,"Out"))</f>
      </c>
      <c r="K258" s="15">
        <f>IF($A258="","",N(G258)+I258-J258)</f>
      </c>
      <c r="L258" s="15">
        <f>IF($A258="","",K258*N(E258))</f>
      </c>
      <c r="M258" s="15">
        <f>IF(OR($A258="",E258="",F258=""),"",F258-E258)</f>
      </c>
      <c r="N258" s="16">
        <f>IF($A258="","",IF(K258&lt;=0,"Out of stock",IF(AND(H258&lt;&gt;"",K258&lt;=H258),"Reorder","OK")))</f>
      </c>
    </row>
    <row r="259" spans="1:14" x14ac:dyDescent="0.25">
      <c r="A259" s="12"/>
      <c r="B259" s="12"/>
      <c r="C259" s="12"/>
      <c r="D259" s="12"/>
      <c r="E259" s="14"/>
      <c r="F259" s="14"/>
      <c r="G259" s="14"/>
      <c r="H259" s="14"/>
      <c r="I259" s="15">
        <f>IF($A259="","",SUMIFS('Movements'!$E$6:$E$3005,'Movements'!$B$6:$B$3005,$A259,'Movements'!$D$6:$D$3005,"In"))</f>
      </c>
      <c r="J259" s="15">
        <f>IF($A259="","",SUMIFS('Movements'!$E$6:$E$3005,'Movements'!$B$6:$B$3005,$A259,'Movements'!$D$6:$D$3005,"Out"))</f>
      </c>
      <c r="K259" s="15">
        <f>IF($A259="","",N(G259)+I259-J259)</f>
      </c>
      <c r="L259" s="15">
        <f>IF($A259="","",K259*N(E259))</f>
      </c>
      <c r="M259" s="15">
        <f>IF(OR($A259="",E259="",F259=""),"",F259-E259)</f>
      </c>
      <c r="N259" s="16">
        <f>IF($A259="","",IF(K259&lt;=0,"Out of stock",IF(AND(H259&lt;&gt;"",K259&lt;=H259),"Reorder","OK")))</f>
      </c>
    </row>
    <row r="260" spans="1:14" x14ac:dyDescent="0.25">
      <c r="A260" s="12"/>
      <c r="B260" s="12"/>
      <c r="C260" s="12"/>
      <c r="D260" s="12"/>
      <c r="E260" s="14"/>
      <c r="F260" s="14"/>
      <c r="G260" s="14"/>
      <c r="H260" s="14"/>
      <c r="I260" s="15">
        <f>IF($A260="","",SUMIFS('Movements'!$E$6:$E$3005,'Movements'!$B$6:$B$3005,$A260,'Movements'!$D$6:$D$3005,"In"))</f>
      </c>
      <c r="J260" s="15">
        <f>IF($A260="","",SUMIFS('Movements'!$E$6:$E$3005,'Movements'!$B$6:$B$3005,$A260,'Movements'!$D$6:$D$3005,"Out"))</f>
      </c>
      <c r="K260" s="15">
        <f>IF($A260="","",N(G260)+I260-J260)</f>
      </c>
      <c r="L260" s="15">
        <f>IF($A260="","",K260*N(E260))</f>
      </c>
      <c r="M260" s="15">
        <f>IF(OR($A260="",E260="",F260=""),"",F260-E260)</f>
      </c>
      <c r="N260" s="16">
        <f>IF($A260="","",IF(K260&lt;=0,"Out of stock",IF(AND(H260&lt;&gt;"",K260&lt;=H260),"Reorder","OK")))</f>
      </c>
    </row>
    <row r="261" spans="1:14" x14ac:dyDescent="0.25">
      <c r="A261" s="12"/>
      <c r="B261" s="12"/>
      <c r="C261" s="12"/>
      <c r="D261" s="12"/>
      <c r="E261" s="14"/>
      <c r="F261" s="14"/>
      <c r="G261" s="14"/>
      <c r="H261" s="14"/>
      <c r="I261" s="15">
        <f>IF($A261="","",SUMIFS('Movements'!$E$6:$E$3005,'Movements'!$B$6:$B$3005,$A261,'Movements'!$D$6:$D$3005,"In"))</f>
      </c>
      <c r="J261" s="15">
        <f>IF($A261="","",SUMIFS('Movements'!$E$6:$E$3005,'Movements'!$B$6:$B$3005,$A261,'Movements'!$D$6:$D$3005,"Out"))</f>
      </c>
      <c r="K261" s="15">
        <f>IF($A261="","",N(G261)+I261-J261)</f>
      </c>
      <c r="L261" s="15">
        <f>IF($A261="","",K261*N(E261))</f>
      </c>
      <c r="M261" s="15">
        <f>IF(OR($A261="",E261="",F261=""),"",F261-E261)</f>
      </c>
      <c r="N261" s="16">
        <f>IF($A261="","",IF(K261&lt;=0,"Out of stock",IF(AND(H261&lt;&gt;"",K261&lt;=H261),"Reorder","OK")))</f>
      </c>
    </row>
    <row r="262" spans="1:14" x14ac:dyDescent="0.25">
      <c r="A262" s="12"/>
      <c r="B262" s="12"/>
      <c r="C262" s="12"/>
      <c r="D262" s="12"/>
      <c r="E262" s="14"/>
      <c r="F262" s="14"/>
      <c r="G262" s="14"/>
      <c r="H262" s="14"/>
      <c r="I262" s="15">
        <f>IF($A262="","",SUMIFS('Movements'!$E$6:$E$3005,'Movements'!$B$6:$B$3005,$A262,'Movements'!$D$6:$D$3005,"In"))</f>
      </c>
      <c r="J262" s="15">
        <f>IF($A262="","",SUMIFS('Movements'!$E$6:$E$3005,'Movements'!$B$6:$B$3005,$A262,'Movements'!$D$6:$D$3005,"Out"))</f>
      </c>
      <c r="K262" s="15">
        <f>IF($A262="","",N(G262)+I262-J262)</f>
      </c>
      <c r="L262" s="15">
        <f>IF($A262="","",K262*N(E262))</f>
      </c>
      <c r="M262" s="15">
        <f>IF(OR($A262="",E262="",F262=""),"",F262-E262)</f>
      </c>
      <c r="N262" s="16">
        <f>IF($A262="","",IF(K262&lt;=0,"Out of stock",IF(AND(H262&lt;&gt;"",K262&lt;=H262),"Reorder","OK")))</f>
      </c>
    </row>
    <row r="263" spans="1:14" x14ac:dyDescent="0.25">
      <c r="A263" s="12"/>
      <c r="B263" s="12"/>
      <c r="C263" s="12"/>
      <c r="D263" s="12"/>
      <c r="E263" s="14"/>
      <c r="F263" s="14"/>
      <c r="G263" s="14"/>
      <c r="H263" s="14"/>
      <c r="I263" s="15">
        <f>IF($A263="","",SUMIFS('Movements'!$E$6:$E$3005,'Movements'!$B$6:$B$3005,$A263,'Movements'!$D$6:$D$3005,"In"))</f>
      </c>
      <c r="J263" s="15">
        <f>IF($A263="","",SUMIFS('Movements'!$E$6:$E$3005,'Movements'!$B$6:$B$3005,$A263,'Movements'!$D$6:$D$3005,"Out"))</f>
      </c>
      <c r="K263" s="15">
        <f>IF($A263="","",N(G263)+I263-J263)</f>
      </c>
      <c r="L263" s="15">
        <f>IF($A263="","",K263*N(E263))</f>
      </c>
      <c r="M263" s="15">
        <f>IF(OR($A263="",E263="",F263=""),"",F263-E263)</f>
      </c>
      <c r="N263" s="16">
        <f>IF($A263="","",IF(K263&lt;=0,"Out of stock",IF(AND(H263&lt;&gt;"",K263&lt;=H263),"Reorder","OK")))</f>
      </c>
    </row>
    <row r="264" spans="1:14" x14ac:dyDescent="0.25">
      <c r="A264" s="12"/>
      <c r="B264" s="12"/>
      <c r="C264" s="12"/>
      <c r="D264" s="12"/>
      <c r="E264" s="14"/>
      <c r="F264" s="14"/>
      <c r="G264" s="14"/>
      <c r="H264" s="14"/>
      <c r="I264" s="15">
        <f>IF($A264="","",SUMIFS('Movements'!$E$6:$E$3005,'Movements'!$B$6:$B$3005,$A264,'Movements'!$D$6:$D$3005,"In"))</f>
      </c>
      <c r="J264" s="15">
        <f>IF($A264="","",SUMIFS('Movements'!$E$6:$E$3005,'Movements'!$B$6:$B$3005,$A264,'Movements'!$D$6:$D$3005,"Out"))</f>
      </c>
      <c r="K264" s="15">
        <f>IF($A264="","",N(G264)+I264-J264)</f>
      </c>
      <c r="L264" s="15">
        <f>IF($A264="","",K264*N(E264))</f>
      </c>
      <c r="M264" s="15">
        <f>IF(OR($A264="",E264="",F264=""),"",F264-E264)</f>
      </c>
      <c r="N264" s="16">
        <f>IF($A264="","",IF(K264&lt;=0,"Out of stock",IF(AND(H264&lt;&gt;"",K264&lt;=H264),"Reorder","OK")))</f>
      </c>
    </row>
    <row r="265" spans="1:14" x14ac:dyDescent="0.25">
      <c r="A265" s="12"/>
      <c r="B265" s="12"/>
      <c r="C265" s="12"/>
      <c r="D265" s="12"/>
      <c r="E265" s="14"/>
      <c r="F265" s="14"/>
      <c r="G265" s="14"/>
      <c r="H265" s="14"/>
      <c r="I265" s="15">
        <f>IF($A265="","",SUMIFS('Movements'!$E$6:$E$3005,'Movements'!$B$6:$B$3005,$A265,'Movements'!$D$6:$D$3005,"In"))</f>
      </c>
      <c r="J265" s="15">
        <f>IF($A265="","",SUMIFS('Movements'!$E$6:$E$3005,'Movements'!$B$6:$B$3005,$A265,'Movements'!$D$6:$D$3005,"Out"))</f>
      </c>
      <c r="K265" s="15">
        <f>IF($A265="","",N(G265)+I265-J265)</f>
      </c>
      <c r="L265" s="15">
        <f>IF($A265="","",K265*N(E265))</f>
      </c>
      <c r="M265" s="15">
        <f>IF(OR($A265="",E265="",F265=""),"",F265-E265)</f>
      </c>
      <c r="N265" s="16">
        <f>IF($A265="","",IF(K265&lt;=0,"Out of stock",IF(AND(H265&lt;&gt;"",K265&lt;=H265),"Reorder","OK")))</f>
      </c>
    </row>
    <row r="266" spans="1:14" x14ac:dyDescent="0.25">
      <c r="A266" s="12"/>
      <c r="B266" s="12"/>
      <c r="C266" s="12"/>
      <c r="D266" s="12"/>
      <c r="E266" s="14"/>
      <c r="F266" s="14"/>
      <c r="G266" s="14"/>
      <c r="H266" s="14"/>
      <c r="I266" s="15">
        <f>IF($A266="","",SUMIFS('Movements'!$E$6:$E$3005,'Movements'!$B$6:$B$3005,$A266,'Movements'!$D$6:$D$3005,"In"))</f>
      </c>
      <c r="J266" s="15">
        <f>IF($A266="","",SUMIFS('Movements'!$E$6:$E$3005,'Movements'!$B$6:$B$3005,$A266,'Movements'!$D$6:$D$3005,"Out"))</f>
      </c>
      <c r="K266" s="15">
        <f>IF($A266="","",N(G266)+I266-J266)</f>
      </c>
      <c r="L266" s="15">
        <f>IF($A266="","",K266*N(E266))</f>
      </c>
      <c r="M266" s="15">
        <f>IF(OR($A266="",E266="",F266=""),"",F266-E266)</f>
      </c>
      <c r="N266" s="16">
        <f>IF($A266="","",IF(K266&lt;=0,"Out of stock",IF(AND(H266&lt;&gt;"",K266&lt;=H266),"Reorder","OK")))</f>
      </c>
    </row>
    <row r="267" spans="1:14" x14ac:dyDescent="0.25">
      <c r="A267" s="12"/>
      <c r="B267" s="12"/>
      <c r="C267" s="12"/>
      <c r="D267" s="12"/>
      <c r="E267" s="14"/>
      <c r="F267" s="14"/>
      <c r="G267" s="14"/>
      <c r="H267" s="14"/>
      <c r="I267" s="15">
        <f>IF($A267="","",SUMIFS('Movements'!$E$6:$E$3005,'Movements'!$B$6:$B$3005,$A267,'Movements'!$D$6:$D$3005,"In"))</f>
      </c>
      <c r="J267" s="15">
        <f>IF($A267="","",SUMIFS('Movements'!$E$6:$E$3005,'Movements'!$B$6:$B$3005,$A267,'Movements'!$D$6:$D$3005,"Out"))</f>
      </c>
      <c r="K267" s="15">
        <f>IF($A267="","",N(G267)+I267-J267)</f>
      </c>
      <c r="L267" s="15">
        <f>IF($A267="","",K267*N(E267))</f>
      </c>
      <c r="M267" s="15">
        <f>IF(OR($A267="",E267="",F267=""),"",F267-E267)</f>
      </c>
      <c r="N267" s="16">
        <f>IF($A267="","",IF(K267&lt;=0,"Out of stock",IF(AND(H267&lt;&gt;"",K267&lt;=H267),"Reorder","OK")))</f>
      </c>
    </row>
    <row r="268" spans="1:14" x14ac:dyDescent="0.25">
      <c r="A268" s="12"/>
      <c r="B268" s="12"/>
      <c r="C268" s="12"/>
      <c r="D268" s="12"/>
      <c r="E268" s="14"/>
      <c r="F268" s="14"/>
      <c r="G268" s="14"/>
      <c r="H268" s="14"/>
      <c r="I268" s="15">
        <f>IF($A268="","",SUMIFS('Movements'!$E$6:$E$3005,'Movements'!$B$6:$B$3005,$A268,'Movements'!$D$6:$D$3005,"In"))</f>
      </c>
      <c r="J268" s="15">
        <f>IF($A268="","",SUMIFS('Movements'!$E$6:$E$3005,'Movements'!$B$6:$B$3005,$A268,'Movements'!$D$6:$D$3005,"Out"))</f>
      </c>
      <c r="K268" s="15">
        <f>IF($A268="","",N(G268)+I268-J268)</f>
      </c>
      <c r="L268" s="15">
        <f>IF($A268="","",K268*N(E268))</f>
      </c>
      <c r="M268" s="15">
        <f>IF(OR($A268="",E268="",F268=""),"",F268-E268)</f>
      </c>
      <c r="N268" s="16">
        <f>IF($A268="","",IF(K268&lt;=0,"Out of stock",IF(AND(H268&lt;&gt;"",K268&lt;=H268),"Reorder","OK")))</f>
      </c>
    </row>
    <row r="269" spans="1:14" x14ac:dyDescent="0.25">
      <c r="A269" s="12"/>
      <c r="B269" s="12"/>
      <c r="C269" s="12"/>
      <c r="D269" s="12"/>
      <c r="E269" s="14"/>
      <c r="F269" s="14"/>
      <c r="G269" s="14"/>
      <c r="H269" s="14"/>
      <c r="I269" s="15">
        <f>IF($A269="","",SUMIFS('Movements'!$E$6:$E$3005,'Movements'!$B$6:$B$3005,$A269,'Movements'!$D$6:$D$3005,"In"))</f>
      </c>
      <c r="J269" s="15">
        <f>IF($A269="","",SUMIFS('Movements'!$E$6:$E$3005,'Movements'!$B$6:$B$3005,$A269,'Movements'!$D$6:$D$3005,"Out"))</f>
      </c>
      <c r="K269" s="15">
        <f>IF($A269="","",N(G269)+I269-J269)</f>
      </c>
      <c r="L269" s="15">
        <f>IF($A269="","",K269*N(E269))</f>
      </c>
      <c r="M269" s="15">
        <f>IF(OR($A269="",E269="",F269=""),"",F269-E269)</f>
      </c>
      <c r="N269" s="16">
        <f>IF($A269="","",IF(K269&lt;=0,"Out of stock",IF(AND(H269&lt;&gt;"",K269&lt;=H269),"Reorder","OK")))</f>
      </c>
    </row>
    <row r="270" spans="1:14" x14ac:dyDescent="0.25">
      <c r="A270" s="12"/>
      <c r="B270" s="12"/>
      <c r="C270" s="12"/>
      <c r="D270" s="12"/>
      <c r="E270" s="14"/>
      <c r="F270" s="14"/>
      <c r="G270" s="14"/>
      <c r="H270" s="14"/>
      <c r="I270" s="15">
        <f>IF($A270="","",SUMIFS('Movements'!$E$6:$E$3005,'Movements'!$B$6:$B$3005,$A270,'Movements'!$D$6:$D$3005,"In"))</f>
      </c>
      <c r="J270" s="15">
        <f>IF($A270="","",SUMIFS('Movements'!$E$6:$E$3005,'Movements'!$B$6:$B$3005,$A270,'Movements'!$D$6:$D$3005,"Out"))</f>
      </c>
      <c r="K270" s="15">
        <f>IF($A270="","",N(G270)+I270-J270)</f>
      </c>
      <c r="L270" s="15">
        <f>IF($A270="","",K270*N(E270))</f>
      </c>
      <c r="M270" s="15">
        <f>IF(OR($A270="",E270="",F270=""),"",F270-E270)</f>
      </c>
      <c r="N270" s="16">
        <f>IF($A270="","",IF(K270&lt;=0,"Out of stock",IF(AND(H270&lt;&gt;"",K270&lt;=H270),"Reorder","OK")))</f>
      </c>
    </row>
    <row r="271" spans="1:14" x14ac:dyDescent="0.25">
      <c r="A271" s="12"/>
      <c r="B271" s="12"/>
      <c r="C271" s="12"/>
      <c r="D271" s="12"/>
      <c r="E271" s="14"/>
      <c r="F271" s="14"/>
      <c r="G271" s="14"/>
      <c r="H271" s="14"/>
      <c r="I271" s="15">
        <f>IF($A271="","",SUMIFS('Movements'!$E$6:$E$3005,'Movements'!$B$6:$B$3005,$A271,'Movements'!$D$6:$D$3005,"In"))</f>
      </c>
      <c r="J271" s="15">
        <f>IF($A271="","",SUMIFS('Movements'!$E$6:$E$3005,'Movements'!$B$6:$B$3005,$A271,'Movements'!$D$6:$D$3005,"Out"))</f>
      </c>
      <c r="K271" s="15">
        <f>IF($A271="","",N(G271)+I271-J271)</f>
      </c>
      <c r="L271" s="15">
        <f>IF($A271="","",K271*N(E271))</f>
      </c>
      <c r="M271" s="15">
        <f>IF(OR($A271="",E271="",F271=""),"",F271-E271)</f>
      </c>
      <c r="N271" s="16">
        <f>IF($A271="","",IF(K271&lt;=0,"Out of stock",IF(AND(H271&lt;&gt;"",K271&lt;=H271),"Reorder","OK")))</f>
      </c>
    </row>
    <row r="272" spans="1:14" x14ac:dyDescent="0.25">
      <c r="A272" s="12"/>
      <c r="B272" s="12"/>
      <c r="C272" s="12"/>
      <c r="D272" s="12"/>
      <c r="E272" s="14"/>
      <c r="F272" s="14"/>
      <c r="G272" s="14"/>
      <c r="H272" s="14"/>
      <c r="I272" s="15">
        <f>IF($A272="","",SUMIFS('Movements'!$E$6:$E$3005,'Movements'!$B$6:$B$3005,$A272,'Movements'!$D$6:$D$3005,"In"))</f>
      </c>
      <c r="J272" s="15">
        <f>IF($A272="","",SUMIFS('Movements'!$E$6:$E$3005,'Movements'!$B$6:$B$3005,$A272,'Movements'!$D$6:$D$3005,"Out"))</f>
      </c>
      <c r="K272" s="15">
        <f>IF($A272="","",N(G272)+I272-J272)</f>
      </c>
      <c r="L272" s="15">
        <f>IF($A272="","",K272*N(E272))</f>
      </c>
      <c r="M272" s="15">
        <f>IF(OR($A272="",E272="",F272=""),"",F272-E272)</f>
      </c>
      <c r="N272" s="16">
        <f>IF($A272="","",IF(K272&lt;=0,"Out of stock",IF(AND(H272&lt;&gt;"",K272&lt;=H272),"Reorder","OK")))</f>
      </c>
    </row>
    <row r="273" spans="1:14" x14ac:dyDescent="0.25">
      <c r="A273" s="12"/>
      <c r="B273" s="12"/>
      <c r="C273" s="12"/>
      <c r="D273" s="12"/>
      <c r="E273" s="14"/>
      <c r="F273" s="14"/>
      <c r="G273" s="14"/>
      <c r="H273" s="14"/>
      <c r="I273" s="15">
        <f>IF($A273="","",SUMIFS('Movements'!$E$6:$E$3005,'Movements'!$B$6:$B$3005,$A273,'Movements'!$D$6:$D$3005,"In"))</f>
      </c>
      <c r="J273" s="15">
        <f>IF($A273="","",SUMIFS('Movements'!$E$6:$E$3005,'Movements'!$B$6:$B$3005,$A273,'Movements'!$D$6:$D$3005,"Out"))</f>
      </c>
      <c r="K273" s="15">
        <f>IF($A273="","",N(G273)+I273-J273)</f>
      </c>
      <c r="L273" s="15">
        <f>IF($A273="","",K273*N(E273))</f>
      </c>
      <c r="M273" s="15">
        <f>IF(OR($A273="",E273="",F273=""),"",F273-E273)</f>
      </c>
      <c r="N273" s="16">
        <f>IF($A273="","",IF(K273&lt;=0,"Out of stock",IF(AND(H273&lt;&gt;"",K273&lt;=H273),"Reorder","OK")))</f>
      </c>
    </row>
    <row r="274" spans="1:14" x14ac:dyDescent="0.25">
      <c r="A274" s="12"/>
      <c r="B274" s="12"/>
      <c r="C274" s="12"/>
      <c r="D274" s="12"/>
      <c r="E274" s="14"/>
      <c r="F274" s="14"/>
      <c r="G274" s="14"/>
      <c r="H274" s="14"/>
      <c r="I274" s="15">
        <f>IF($A274="","",SUMIFS('Movements'!$E$6:$E$3005,'Movements'!$B$6:$B$3005,$A274,'Movements'!$D$6:$D$3005,"In"))</f>
      </c>
      <c r="J274" s="15">
        <f>IF($A274="","",SUMIFS('Movements'!$E$6:$E$3005,'Movements'!$B$6:$B$3005,$A274,'Movements'!$D$6:$D$3005,"Out"))</f>
      </c>
      <c r="K274" s="15">
        <f>IF($A274="","",N(G274)+I274-J274)</f>
      </c>
      <c r="L274" s="15">
        <f>IF($A274="","",K274*N(E274))</f>
      </c>
      <c r="M274" s="15">
        <f>IF(OR($A274="",E274="",F274=""),"",F274-E274)</f>
      </c>
      <c r="N274" s="16">
        <f>IF($A274="","",IF(K274&lt;=0,"Out of stock",IF(AND(H274&lt;&gt;"",K274&lt;=H274),"Reorder","OK")))</f>
      </c>
    </row>
    <row r="275" spans="1:14" x14ac:dyDescent="0.25">
      <c r="A275" s="12"/>
      <c r="B275" s="12"/>
      <c r="C275" s="12"/>
      <c r="D275" s="12"/>
      <c r="E275" s="14"/>
      <c r="F275" s="14"/>
      <c r="G275" s="14"/>
      <c r="H275" s="14"/>
      <c r="I275" s="15">
        <f>IF($A275="","",SUMIFS('Movements'!$E$6:$E$3005,'Movements'!$B$6:$B$3005,$A275,'Movements'!$D$6:$D$3005,"In"))</f>
      </c>
      <c r="J275" s="15">
        <f>IF($A275="","",SUMIFS('Movements'!$E$6:$E$3005,'Movements'!$B$6:$B$3005,$A275,'Movements'!$D$6:$D$3005,"Out"))</f>
      </c>
      <c r="K275" s="15">
        <f>IF($A275="","",N(G275)+I275-J275)</f>
      </c>
      <c r="L275" s="15">
        <f>IF($A275="","",K275*N(E275))</f>
      </c>
      <c r="M275" s="15">
        <f>IF(OR($A275="",E275="",F275=""),"",F275-E275)</f>
      </c>
      <c r="N275" s="16">
        <f>IF($A275="","",IF(K275&lt;=0,"Out of stock",IF(AND(H275&lt;&gt;"",K275&lt;=H275),"Reorder","OK")))</f>
      </c>
    </row>
    <row r="276" spans="1:14" x14ac:dyDescent="0.25">
      <c r="A276" s="12"/>
      <c r="B276" s="12"/>
      <c r="C276" s="12"/>
      <c r="D276" s="12"/>
      <c r="E276" s="14"/>
      <c r="F276" s="14"/>
      <c r="G276" s="14"/>
      <c r="H276" s="14"/>
      <c r="I276" s="15">
        <f>IF($A276="","",SUMIFS('Movements'!$E$6:$E$3005,'Movements'!$B$6:$B$3005,$A276,'Movements'!$D$6:$D$3005,"In"))</f>
      </c>
      <c r="J276" s="15">
        <f>IF($A276="","",SUMIFS('Movements'!$E$6:$E$3005,'Movements'!$B$6:$B$3005,$A276,'Movements'!$D$6:$D$3005,"Out"))</f>
      </c>
      <c r="K276" s="15">
        <f>IF($A276="","",N(G276)+I276-J276)</f>
      </c>
      <c r="L276" s="15">
        <f>IF($A276="","",K276*N(E276))</f>
      </c>
      <c r="M276" s="15">
        <f>IF(OR($A276="",E276="",F276=""),"",F276-E276)</f>
      </c>
      <c r="N276" s="16">
        <f>IF($A276="","",IF(K276&lt;=0,"Out of stock",IF(AND(H276&lt;&gt;"",K276&lt;=H276),"Reorder","OK")))</f>
      </c>
    </row>
    <row r="277" spans="1:14" x14ac:dyDescent="0.25">
      <c r="A277" s="12"/>
      <c r="B277" s="12"/>
      <c r="C277" s="12"/>
      <c r="D277" s="12"/>
      <c r="E277" s="14"/>
      <c r="F277" s="14"/>
      <c r="G277" s="14"/>
      <c r="H277" s="14"/>
      <c r="I277" s="15">
        <f>IF($A277="","",SUMIFS('Movements'!$E$6:$E$3005,'Movements'!$B$6:$B$3005,$A277,'Movements'!$D$6:$D$3005,"In"))</f>
      </c>
      <c r="J277" s="15">
        <f>IF($A277="","",SUMIFS('Movements'!$E$6:$E$3005,'Movements'!$B$6:$B$3005,$A277,'Movements'!$D$6:$D$3005,"Out"))</f>
      </c>
      <c r="K277" s="15">
        <f>IF($A277="","",N(G277)+I277-J277)</f>
      </c>
      <c r="L277" s="15">
        <f>IF($A277="","",K277*N(E277))</f>
      </c>
      <c r="M277" s="15">
        <f>IF(OR($A277="",E277="",F277=""),"",F277-E277)</f>
      </c>
      <c r="N277" s="16">
        <f>IF($A277="","",IF(K277&lt;=0,"Out of stock",IF(AND(H277&lt;&gt;"",K277&lt;=H277),"Reorder","OK")))</f>
      </c>
    </row>
    <row r="278" spans="1:14" x14ac:dyDescent="0.25">
      <c r="A278" s="12"/>
      <c r="B278" s="12"/>
      <c r="C278" s="12"/>
      <c r="D278" s="12"/>
      <c r="E278" s="14"/>
      <c r="F278" s="14"/>
      <c r="G278" s="14"/>
      <c r="H278" s="14"/>
      <c r="I278" s="15">
        <f>IF($A278="","",SUMIFS('Movements'!$E$6:$E$3005,'Movements'!$B$6:$B$3005,$A278,'Movements'!$D$6:$D$3005,"In"))</f>
      </c>
      <c r="J278" s="15">
        <f>IF($A278="","",SUMIFS('Movements'!$E$6:$E$3005,'Movements'!$B$6:$B$3005,$A278,'Movements'!$D$6:$D$3005,"Out"))</f>
      </c>
      <c r="K278" s="15">
        <f>IF($A278="","",N(G278)+I278-J278)</f>
      </c>
      <c r="L278" s="15">
        <f>IF($A278="","",K278*N(E278))</f>
      </c>
      <c r="M278" s="15">
        <f>IF(OR($A278="",E278="",F278=""),"",F278-E278)</f>
      </c>
      <c r="N278" s="16">
        <f>IF($A278="","",IF(K278&lt;=0,"Out of stock",IF(AND(H278&lt;&gt;"",K278&lt;=H278),"Reorder","OK")))</f>
      </c>
    </row>
    <row r="279" spans="1:14" x14ac:dyDescent="0.25">
      <c r="A279" s="12"/>
      <c r="B279" s="12"/>
      <c r="C279" s="12"/>
      <c r="D279" s="12"/>
      <c r="E279" s="14"/>
      <c r="F279" s="14"/>
      <c r="G279" s="14"/>
      <c r="H279" s="14"/>
      <c r="I279" s="15">
        <f>IF($A279="","",SUMIFS('Movements'!$E$6:$E$3005,'Movements'!$B$6:$B$3005,$A279,'Movements'!$D$6:$D$3005,"In"))</f>
      </c>
      <c r="J279" s="15">
        <f>IF($A279="","",SUMIFS('Movements'!$E$6:$E$3005,'Movements'!$B$6:$B$3005,$A279,'Movements'!$D$6:$D$3005,"Out"))</f>
      </c>
      <c r="K279" s="15">
        <f>IF($A279="","",N(G279)+I279-J279)</f>
      </c>
      <c r="L279" s="15">
        <f>IF($A279="","",K279*N(E279))</f>
      </c>
      <c r="M279" s="15">
        <f>IF(OR($A279="",E279="",F279=""),"",F279-E279)</f>
      </c>
      <c r="N279" s="16">
        <f>IF($A279="","",IF(K279&lt;=0,"Out of stock",IF(AND(H279&lt;&gt;"",K279&lt;=H279),"Reorder","OK")))</f>
      </c>
    </row>
    <row r="280" spans="1:14" x14ac:dyDescent="0.25">
      <c r="A280" s="12"/>
      <c r="B280" s="12"/>
      <c r="C280" s="12"/>
      <c r="D280" s="12"/>
      <c r="E280" s="14"/>
      <c r="F280" s="14"/>
      <c r="G280" s="14"/>
      <c r="H280" s="14"/>
      <c r="I280" s="15">
        <f>IF($A280="","",SUMIFS('Movements'!$E$6:$E$3005,'Movements'!$B$6:$B$3005,$A280,'Movements'!$D$6:$D$3005,"In"))</f>
      </c>
      <c r="J280" s="15">
        <f>IF($A280="","",SUMIFS('Movements'!$E$6:$E$3005,'Movements'!$B$6:$B$3005,$A280,'Movements'!$D$6:$D$3005,"Out"))</f>
      </c>
      <c r="K280" s="15">
        <f>IF($A280="","",N(G280)+I280-J280)</f>
      </c>
      <c r="L280" s="15">
        <f>IF($A280="","",K280*N(E280))</f>
      </c>
      <c r="M280" s="15">
        <f>IF(OR($A280="",E280="",F280=""),"",F280-E280)</f>
      </c>
      <c r="N280" s="16">
        <f>IF($A280="","",IF(K280&lt;=0,"Out of stock",IF(AND(H280&lt;&gt;"",K280&lt;=H280),"Reorder","OK")))</f>
      </c>
    </row>
    <row r="281" spans="1:14" x14ac:dyDescent="0.25">
      <c r="A281" s="12"/>
      <c r="B281" s="12"/>
      <c r="C281" s="12"/>
      <c r="D281" s="12"/>
      <c r="E281" s="14"/>
      <c r="F281" s="14"/>
      <c r="G281" s="14"/>
      <c r="H281" s="14"/>
      <c r="I281" s="15">
        <f>IF($A281="","",SUMIFS('Movements'!$E$6:$E$3005,'Movements'!$B$6:$B$3005,$A281,'Movements'!$D$6:$D$3005,"In"))</f>
      </c>
      <c r="J281" s="15">
        <f>IF($A281="","",SUMIFS('Movements'!$E$6:$E$3005,'Movements'!$B$6:$B$3005,$A281,'Movements'!$D$6:$D$3005,"Out"))</f>
      </c>
      <c r="K281" s="15">
        <f>IF($A281="","",N(G281)+I281-J281)</f>
      </c>
      <c r="L281" s="15">
        <f>IF($A281="","",K281*N(E281))</f>
      </c>
      <c r="M281" s="15">
        <f>IF(OR($A281="",E281="",F281=""),"",F281-E281)</f>
      </c>
      <c r="N281" s="16">
        <f>IF($A281="","",IF(K281&lt;=0,"Out of stock",IF(AND(H281&lt;&gt;"",K281&lt;=H281),"Reorder","OK")))</f>
      </c>
    </row>
    <row r="282" spans="1:14" x14ac:dyDescent="0.25">
      <c r="A282" s="12"/>
      <c r="B282" s="12"/>
      <c r="C282" s="12"/>
      <c r="D282" s="12"/>
      <c r="E282" s="14"/>
      <c r="F282" s="14"/>
      <c r="G282" s="14"/>
      <c r="H282" s="14"/>
      <c r="I282" s="15">
        <f>IF($A282="","",SUMIFS('Movements'!$E$6:$E$3005,'Movements'!$B$6:$B$3005,$A282,'Movements'!$D$6:$D$3005,"In"))</f>
      </c>
      <c r="J282" s="15">
        <f>IF($A282="","",SUMIFS('Movements'!$E$6:$E$3005,'Movements'!$B$6:$B$3005,$A282,'Movements'!$D$6:$D$3005,"Out"))</f>
      </c>
      <c r="K282" s="15">
        <f>IF($A282="","",N(G282)+I282-J282)</f>
      </c>
      <c r="L282" s="15">
        <f>IF($A282="","",K282*N(E282))</f>
      </c>
      <c r="M282" s="15">
        <f>IF(OR($A282="",E282="",F282=""),"",F282-E282)</f>
      </c>
      <c r="N282" s="16">
        <f>IF($A282="","",IF(K282&lt;=0,"Out of stock",IF(AND(H282&lt;&gt;"",K282&lt;=H282),"Reorder","OK")))</f>
      </c>
    </row>
    <row r="283" spans="1:14" x14ac:dyDescent="0.25">
      <c r="A283" s="12"/>
      <c r="B283" s="12"/>
      <c r="C283" s="12"/>
      <c r="D283" s="12"/>
      <c r="E283" s="14"/>
      <c r="F283" s="14"/>
      <c r="G283" s="14"/>
      <c r="H283" s="14"/>
      <c r="I283" s="15">
        <f>IF($A283="","",SUMIFS('Movements'!$E$6:$E$3005,'Movements'!$B$6:$B$3005,$A283,'Movements'!$D$6:$D$3005,"In"))</f>
      </c>
      <c r="J283" s="15">
        <f>IF($A283="","",SUMIFS('Movements'!$E$6:$E$3005,'Movements'!$B$6:$B$3005,$A283,'Movements'!$D$6:$D$3005,"Out"))</f>
      </c>
      <c r="K283" s="15">
        <f>IF($A283="","",N(G283)+I283-J283)</f>
      </c>
      <c r="L283" s="15">
        <f>IF($A283="","",K283*N(E283))</f>
      </c>
      <c r="M283" s="15">
        <f>IF(OR($A283="",E283="",F283=""),"",F283-E283)</f>
      </c>
      <c r="N283" s="16">
        <f>IF($A283="","",IF(K283&lt;=0,"Out of stock",IF(AND(H283&lt;&gt;"",K283&lt;=H283),"Reorder","OK")))</f>
      </c>
    </row>
    <row r="284" spans="1:14" x14ac:dyDescent="0.25">
      <c r="A284" s="12"/>
      <c r="B284" s="12"/>
      <c r="C284" s="12"/>
      <c r="D284" s="12"/>
      <c r="E284" s="14"/>
      <c r="F284" s="14"/>
      <c r="G284" s="14"/>
      <c r="H284" s="14"/>
      <c r="I284" s="15">
        <f>IF($A284="","",SUMIFS('Movements'!$E$6:$E$3005,'Movements'!$B$6:$B$3005,$A284,'Movements'!$D$6:$D$3005,"In"))</f>
      </c>
      <c r="J284" s="15">
        <f>IF($A284="","",SUMIFS('Movements'!$E$6:$E$3005,'Movements'!$B$6:$B$3005,$A284,'Movements'!$D$6:$D$3005,"Out"))</f>
      </c>
      <c r="K284" s="15">
        <f>IF($A284="","",N(G284)+I284-J284)</f>
      </c>
      <c r="L284" s="15">
        <f>IF($A284="","",K284*N(E284))</f>
      </c>
      <c r="M284" s="15">
        <f>IF(OR($A284="",E284="",F284=""),"",F284-E284)</f>
      </c>
      <c r="N284" s="16">
        <f>IF($A284="","",IF(K284&lt;=0,"Out of stock",IF(AND(H284&lt;&gt;"",K284&lt;=H284),"Reorder","OK")))</f>
      </c>
    </row>
    <row r="285" spans="1:14" x14ac:dyDescent="0.25">
      <c r="A285" s="12"/>
      <c r="B285" s="12"/>
      <c r="C285" s="12"/>
      <c r="D285" s="12"/>
      <c r="E285" s="14"/>
      <c r="F285" s="14"/>
      <c r="G285" s="14"/>
      <c r="H285" s="14"/>
      <c r="I285" s="15">
        <f>IF($A285="","",SUMIFS('Movements'!$E$6:$E$3005,'Movements'!$B$6:$B$3005,$A285,'Movements'!$D$6:$D$3005,"In"))</f>
      </c>
      <c r="J285" s="15">
        <f>IF($A285="","",SUMIFS('Movements'!$E$6:$E$3005,'Movements'!$B$6:$B$3005,$A285,'Movements'!$D$6:$D$3005,"Out"))</f>
      </c>
      <c r="K285" s="15">
        <f>IF($A285="","",N(G285)+I285-J285)</f>
      </c>
      <c r="L285" s="15">
        <f>IF($A285="","",K285*N(E285))</f>
      </c>
      <c r="M285" s="15">
        <f>IF(OR($A285="",E285="",F285=""),"",F285-E285)</f>
      </c>
      <c r="N285" s="16">
        <f>IF($A285="","",IF(K285&lt;=0,"Out of stock",IF(AND(H285&lt;&gt;"",K285&lt;=H285),"Reorder","OK")))</f>
      </c>
    </row>
    <row r="286" spans="1:14" x14ac:dyDescent="0.25">
      <c r="A286" s="12"/>
      <c r="B286" s="12"/>
      <c r="C286" s="12"/>
      <c r="D286" s="12"/>
      <c r="E286" s="14"/>
      <c r="F286" s="14"/>
      <c r="G286" s="14"/>
      <c r="H286" s="14"/>
      <c r="I286" s="15">
        <f>IF($A286="","",SUMIFS('Movements'!$E$6:$E$3005,'Movements'!$B$6:$B$3005,$A286,'Movements'!$D$6:$D$3005,"In"))</f>
      </c>
      <c r="J286" s="15">
        <f>IF($A286="","",SUMIFS('Movements'!$E$6:$E$3005,'Movements'!$B$6:$B$3005,$A286,'Movements'!$D$6:$D$3005,"Out"))</f>
      </c>
      <c r="K286" s="15">
        <f>IF($A286="","",N(G286)+I286-J286)</f>
      </c>
      <c r="L286" s="15">
        <f>IF($A286="","",K286*N(E286))</f>
      </c>
      <c r="M286" s="15">
        <f>IF(OR($A286="",E286="",F286=""),"",F286-E286)</f>
      </c>
      <c r="N286" s="16">
        <f>IF($A286="","",IF(K286&lt;=0,"Out of stock",IF(AND(H286&lt;&gt;"",K286&lt;=H286),"Reorder","OK")))</f>
      </c>
    </row>
    <row r="287" spans="1:14" x14ac:dyDescent="0.25">
      <c r="A287" s="12"/>
      <c r="B287" s="12"/>
      <c r="C287" s="12"/>
      <c r="D287" s="12"/>
      <c r="E287" s="14"/>
      <c r="F287" s="14"/>
      <c r="G287" s="14"/>
      <c r="H287" s="14"/>
      <c r="I287" s="15">
        <f>IF($A287="","",SUMIFS('Movements'!$E$6:$E$3005,'Movements'!$B$6:$B$3005,$A287,'Movements'!$D$6:$D$3005,"In"))</f>
      </c>
      <c r="J287" s="15">
        <f>IF($A287="","",SUMIFS('Movements'!$E$6:$E$3005,'Movements'!$B$6:$B$3005,$A287,'Movements'!$D$6:$D$3005,"Out"))</f>
      </c>
      <c r="K287" s="15">
        <f>IF($A287="","",N(G287)+I287-J287)</f>
      </c>
      <c r="L287" s="15">
        <f>IF($A287="","",K287*N(E287))</f>
      </c>
      <c r="M287" s="15">
        <f>IF(OR($A287="",E287="",F287=""),"",F287-E287)</f>
      </c>
      <c r="N287" s="16">
        <f>IF($A287="","",IF(K287&lt;=0,"Out of stock",IF(AND(H287&lt;&gt;"",K287&lt;=H287),"Reorder","OK")))</f>
      </c>
    </row>
    <row r="288" spans="1:14" x14ac:dyDescent="0.25">
      <c r="A288" s="12"/>
      <c r="B288" s="12"/>
      <c r="C288" s="12"/>
      <c r="D288" s="12"/>
      <c r="E288" s="14"/>
      <c r="F288" s="14"/>
      <c r="G288" s="14"/>
      <c r="H288" s="14"/>
      <c r="I288" s="15">
        <f>IF($A288="","",SUMIFS('Movements'!$E$6:$E$3005,'Movements'!$B$6:$B$3005,$A288,'Movements'!$D$6:$D$3005,"In"))</f>
      </c>
      <c r="J288" s="15">
        <f>IF($A288="","",SUMIFS('Movements'!$E$6:$E$3005,'Movements'!$B$6:$B$3005,$A288,'Movements'!$D$6:$D$3005,"Out"))</f>
      </c>
      <c r="K288" s="15">
        <f>IF($A288="","",N(G288)+I288-J288)</f>
      </c>
      <c r="L288" s="15">
        <f>IF($A288="","",K288*N(E288))</f>
      </c>
      <c r="M288" s="15">
        <f>IF(OR($A288="",E288="",F288=""),"",F288-E288)</f>
      </c>
      <c r="N288" s="16">
        <f>IF($A288="","",IF(K288&lt;=0,"Out of stock",IF(AND(H288&lt;&gt;"",K288&lt;=H288),"Reorder","OK")))</f>
      </c>
    </row>
    <row r="289" spans="1:14" x14ac:dyDescent="0.25">
      <c r="A289" s="12"/>
      <c r="B289" s="12"/>
      <c r="C289" s="12"/>
      <c r="D289" s="12"/>
      <c r="E289" s="14"/>
      <c r="F289" s="14"/>
      <c r="G289" s="14"/>
      <c r="H289" s="14"/>
      <c r="I289" s="15">
        <f>IF($A289="","",SUMIFS('Movements'!$E$6:$E$3005,'Movements'!$B$6:$B$3005,$A289,'Movements'!$D$6:$D$3005,"In"))</f>
      </c>
      <c r="J289" s="15">
        <f>IF($A289="","",SUMIFS('Movements'!$E$6:$E$3005,'Movements'!$B$6:$B$3005,$A289,'Movements'!$D$6:$D$3005,"Out"))</f>
      </c>
      <c r="K289" s="15">
        <f>IF($A289="","",N(G289)+I289-J289)</f>
      </c>
      <c r="L289" s="15">
        <f>IF($A289="","",K289*N(E289))</f>
      </c>
      <c r="M289" s="15">
        <f>IF(OR($A289="",E289="",F289=""),"",F289-E289)</f>
      </c>
      <c r="N289" s="16">
        <f>IF($A289="","",IF(K289&lt;=0,"Out of stock",IF(AND(H289&lt;&gt;"",K289&lt;=H289),"Reorder","OK")))</f>
      </c>
    </row>
    <row r="290" spans="1:14" x14ac:dyDescent="0.25">
      <c r="A290" s="12"/>
      <c r="B290" s="12"/>
      <c r="C290" s="12"/>
      <c r="D290" s="12"/>
      <c r="E290" s="14"/>
      <c r="F290" s="14"/>
      <c r="G290" s="14"/>
      <c r="H290" s="14"/>
      <c r="I290" s="15">
        <f>IF($A290="","",SUMIFS('Movements'!$E$6:$E$3005,'Movements'!$B$6:$B$3005,$A290,'Movements'!$D$6:$D$3005,"In"))</f>
      </c>
      <c r="J290" s="15">
        <f>IF($A290="","",SUMIFS('Movements'!$E$6:$E$3005,'Movements'!$B$6:$B$3005,$A290,'Movements'!$D$6:$D$3005,"Out"))</f>
      </c>
      <c r="K290" s="15">
        <f>IF($A290="","",N(G290)+I290-J290)</f>
      </c>
      <c r="L290" s="15">
        <f>IF($A290="","",K290*N(E290))</f>
      </c>
      <c r="M290" s="15">
        <f>IF(OR($A290="",E290="",F290=""),"",F290-E290)</f>
      </c>
      <c r="N290" s="16">
        <f>IF($A290="","",IF(K290&lt;=0,"Out of stock",IF(AND(H290&lt;&gt;"",K290&lt;=H290),"Reorder","OK")))</f>
      </c>
    </row>
    <row r="291" spans="1:14" x14ac:dyDescent="0.25">
      <c r="A291" s="12"/>
      <c r="B291" s="12"/>
      <c r="C291" s="12"/>
      <c r="D291" s="12"/>
      <c r="E291" s="14"/>
      <c r="F291" s="14"/>
      <c r="G291" s="14"/>
      <c r="H291" s="14"/>
      <c r="I291" s="15">
        <f>IF($A291="","",SUMIFS('Movements'!$E$6:$E$3005,'Movements'!$B$6:$B$3005,$A291,'Movements'!$D$6:$D$3005,"In"))</f>
      </c>
      <c r="J291" s="15">
        <f>IF($A291="","",SUMIFS('Movements'!$E$6:$E$3005,'Movements'!$B$6:$B$3005,$A291,'Movements'!$D$6:$D$3005,"Out"))</f>
      </c>
      <c r="K291" s="15">
        <f>IF($A291="","",N(G291)+I291-J291)</f>
      </c>
      <c r="L291" s="15">
        <f>IF($A291="","",K291*N(E291))</f>
      </c>
      <c r="M291" s="15">
        <f>IF(OR($A291="",E291="",F291=""),"",F291-E291)</f>
      </c>
      <c r="N291" s="16">
        <f>IF($A291="","",IF(K291&lt;=0,"Out of stock",IF(AND(H291&lt;&gt;"",K291&lt;=H291),"Reorder","OK")))</f>
      </c>
    </row>
    <row r="292" spans="1:14" x14ac:dyDescent="0.25">
      <c r="A292" s="12"/>
      <c r="B292" s="12"/>
      <c r="C292" s="12"/>
      <c r="D292" s="12"/>
      <c r="E292" s="14"/>
      <c r="F292" s="14"/>
      <c r="G292" s="14"/>
      <c r="H292" s="14"/>
      <c r="I292" s="15">
        <f>IF($A292="","",SUMIFS('Movements'!$E$6:$E$3005,'Movements'!$B$6:$B$3005,$A292,'Movements'!$D$6:$D$3005,"In"))</f>
      </c>
      <c r="J292" s="15">
        <f>IF($A292="","",SUMIFS('Movements'!$E$6:$E$3005,'Movements'!$B$6:$B$3005,$A292,'Movements'!$D$6:$D$3005,"Out"))</f>
      </c>
      <c r="K292" s="15">
        <f>IF($A292="","",N(G292)+I292-J292)</f>
      </c>
      <c r="L292" s="15">
        <f>IF($A292="","",K292*N(E292))</f>
      </c>
      <c r="M292" s="15">
        <f>IF(OR($A292="",E292="",F292=""),"",F292-E292)</f>
      </c>
      <c r="N292" s="16">
        <f>IF($A292="","",IF(K292&lt;=0,"Out of stock",IF(AND(H292&lt;&gt;"",K292&lt;=H292),"Reorder","OK")))</f>
      </c>
    </row>
    <row r="293" spans="1:14" x14ac:dyDescent="0.25">
      <c r="A293" s="12"/>
      <c r="B293" s="12"/>
      <c r="C293" s="12"/>
      <c r="D293" s="12"/>
      <c r="E293" s="14"/>
      <c r="F293" s="14"/>
      <c r="G293" s="14"/>
      <c r="H293" s="14"/>
      <c r="I293" s="15">
        <f>IF($A293="","",SUMIFS('Movements'!$E$6:$E$3005,'Movements'!$B$6:$B$3005,$A293,'Movements'!$D$6:$D$3005,"In"))</f>
      </c>
      <c r="J293" s="15">
        <f>IF($A293="","",SUMIFS('Movements'!$E$6:$E$3005,'Movements'!$B$6:$B$3005,$A293,'Movements'!$D$6:$D$3005,"Out"))</f>
      </c>
      <c r="K293" s="15">
        <f>IF($A293="","",N(G293)+I293-J293)</f>
      </c>
      <c r="L293" s="15">
        <f>IF($A293="","",K293*N(E293))</f>
      </c>
      <c r="M293" s="15">
        <f>IF(OR($A293="",E293="",F293=""),"",F293-E293)</f>
      </c>
      <c r="N293" s="16">
        <f>IF($A293="","",IF(K293&lt;=0,"Out of stock",IF(AND(H293&lt;&gt;"",K293&lt;=H293),"Reorder","OK")))</f>
      </c>
    </row>
    <row r="294" spans="1:14" x14ac:dyDescent="0.25">
      <c r="A294" s="12"/>
      <c r="B294" s="12"/>
      <c r="C294" s="12"/>
      <c r="D294" s="12"/>
      <c r="E294" s="14"/>
      <c r="F294" s="14"/>
      <c r="G294" s="14"/>
      <c r="H294" s="14"/>
      <c r="I294" s="15">
        <f>IF($A294="","",SUMIFS('Movements'!$E$6:$E$3005,'Movements'!$B$6:$B$3005,$A294,'Movements'!$D$6:$D$3005,"In"))</f>
      </c>
      <c r="J294" s="15">
        <f>IF($A294="","",SUMIFS('Movements'!$E$6:$E$3005,'Movements'!$B$6:$B$3005,$A294,'Movements'!$D$6:$D$3005,"Out"))</f>
      </c>
      <c r="K294" s="15">
        <f>IF($A294="","",N(G294)+I294-J294)</f>
      </c>
      <c r="L294" s="15">
        <f>IF($A294="","",K294*N(E294))</f>
      </c>
      <c r="M294" s="15">
        <f>IF(OR($A294="",E294="",F294=""),"",F294-E294)</f>
      </c>
      <c r="N294" s="16">
        <f>IF($A294="","",IF(K294&lt;=0,"Out of stock",IF(AND(H294&lt;&gt;"",K294&lt;=H294),"Reorder","OK")))</f>
      </c>
    </row>
    <row r="295" spans="1:14" x14ac:dyDescent="0.25">
      <c r="A295" s="12"/>
      <c r="B295" s="12"/>
      <c r="C295" s="12"/>
      <c r="D295" s="12"/>
      <c r="E295" s="14"/>
      <c r="F295" s="14"/>
      <c r="G295" s="14"/>
      <c r="H295" s="14"/>
      <c r="I295" s="15">
        <f>IF($A295="","",SUMIFS('Movements'!$E$6:$E$3005,'Movements'!$B$6:$B$3005,$A295,'Movements'!$D$6:$D$3005,"In"))</f>
      </c>
      <c r="J295" s="15">
        <f>IF($A295="","",SUMIFS('Movements'!$E$6:$E$3005,'Movements'!$B$6:$B$3005,$A295,'Movements'!$D$6:$D$3005,"Out"))</f>
      </c>
      <c r="K295" s="15">
        <f>IF($A295="","",N(G295)+I295-J295)</f>
      </c>
      <c r="L295" s="15">
        <f>IF($A295="","",K295*N(E295))</f>
      </c>
      <c r="M295" s="15">
        <f>IF(OR($A295="",E295="",F295=""),"",F295-E295)</f>
      </c>
      <c r="N295" s="16">
        <f>IF($A295="","",IF(K295&lt;=0,"Out of stock",IF(AND(H295&lt;&gt;"",K295&lt;=H295),"Reorder","OK")))</f>
      </c>
    </row>
    <row r="296" spans="1:14" x14ac:dyDescent="0.25">
      <c r="A296" s="12"/>
      <c r="B296" s="12"/>
      <c r="C296" s="12"/>
      <c r="D296" s="12"/>
      <c r="E296" s="14"/>
      <c r="F296" s="14"/>
      <c r="G296" s="14"/>
      <c r="H296" s="14"/>
      <c r="I296" s="15">
        <f>IF($A296="","",SUMIFS('Movements'!$E$6:$E$3005,'Movements'!$B$6:$B$3005,$A296,'Movements'!$D$6:$D$3005,"In"))</f>
      </c>
      <c r="J296" s="15">
        <f>IF($A296="","",SUMIFS('Movements'!$E$6:$E$3005,'Movements'!$B$6:$B$3005,$A296,'Movements'!$D$6:$D$3005,"Out"))</f>
      </c>
      <c r="K296" s="15">
        <f>IF($A296="","",N(G296)+I296-J296)</f>
      </c>
      <c r="L296" s="15">
        <f>IF($A296="","",K296*N(E296))</f>
      </c>
      <c r="M296" s="15">
        <f>IF(OR($A296="",E296="",F296=""),"",F296-E296)</f>
      </c>
      <c r="N296" s="16">
        <f>IF($A296="","",IF(K296&lt;=0,"Out of stock",IF(AND(H296&lt;&gt;"",K296&lt;=H296),"Reorder","OK")))</f>
      </c>
    </row>
    <row r="297" spans="1:14" x14ac:dyDescent="0.25">
      <c r="A297" s="12"/>
      <c r="B297" s="12"/>
      <c r="C297" s="12"/>
      <c r="D297" s="12"/>
      <c r="E297" s="14"/>
      <c r="F297" s="14"/>
      <c r="G297" s="14"/>
      <c r="H297" s="14"/>
      <c r="I297" s="15">
        <f>IF($A297="","",SUMIFS('Movements'!$E$6:$E$3005,'Movements'!$B$6:$B$3005,$A297,'Movements'!$D$6:$D$3005,"In"))</f>
      </c>
      <c r="J297" s="15">
        <f>IF($A297="","",SUMIFS('Movements'!$E$6:$E$3005,'Movements'!$B$6:$B$3005,$A297,'Movements'!$D$6:$D$3005,"Out"))</f>
      </c>
      <c r="K297" s="15">
        <f>IF($A297="","",N(G297)+I297-J297)</f>
      </c>
      <c r="L297" s="15">
        <f>IF($A297="","",K297*N(E297))</f>
      </c>
      <c r="M297" s="15">
        <f>IF(OR($A297="",E297="",F297=""),"",F297-E297)</f>
      </c>
      <c r="N297" s="16">
        <f>IF($A297="","",IF(K297&lt;=0,"Out of stock",IF(AND(H297&lt;&gt;"",K297&lt;=H297),"Reorder","OK")))</f>
      </c>
    </row>
    <row r="298" spans="1:14" x14ac:dyDescent="0.25">
      <c r="A298" s="12"/>
      <c r="B298" s="12"/>
      <c r="C298" s="12"/>
      <c r="D298" s="12"/>
      <c r="E298" s="14"/>
      <c r="F298" s="14"/>
      <c r="G298" s="14"/>
      <c r="H298" s="14"/>
      <c r="I298" s="15">
        <f>IF($A298="","",SUMIFS('Movements'!$E$6:$E$3005,'Movements'!$B$6:$B$3005,$A298,'Movements'!$D$6:$D$3005,"In"))</f>
      </c>
      <c r="J298" s="15">
        <f>IF($A298="","",SUMIFS('Movements'!$E$6:$E$3005,'Movements'!$B$6:$B$3005,$A298,'Movements'!$D$6:$D$3005,"Out"))</f>
      </c>
      <c r="K298" s="15">
        <f>IF($A298="","",N(G298)+I298-J298)</f>
      </c>
      <c r="L298" s="15">
        <f>IF($A298="","",K298*N(E298))</f>
      </c>
      <c r="M298" s="15">
        <f>IF(OR($A298="",E298="",F298=""),"",F298-E298)</f>
      </c>
      <c r="N298" s="16">
        <f>IF($A298="","",IF(K298&lt;=0,"Out of stock",IF(AND(H298&lt;&gt;"",K298&lt;=H298),"Reorder","OK")))</f>
      </c>
    </row>
    <row r="299" spans="1:14" x14ac:dyDescent="0.25">
      <c r="A299" s="12"/>
      <c r="B299" s="12"/>
      <c r="C299" s="12"/>
      <c r="D299" s="12"/>
      <c r="E299" s="14"/>
      <c r="F299" s="14"/>
      <c r="G299" s="14"/>
      <c r="H299" s="14"/>
      <c r="I299" s="15">
        <f>IF($A299="","",SUMIFS('Movements'!$E$6:$E$3005,'Movements'!$B$6:$B$3005,$A299,'Movements'!$D$6:$D$3005,"In"))</f>
      </c>
      <c r="J299" s="15">
        <f>IF($A299="","",SUMIFS('Movements'!$E$6:$E$3005,'Movements'!$B$6:$B$3005,$A299,'Movements'!$D$6:$D$3005,"Out"))</f>
      </c>
      <c r="K299" s="15">
        <f>IF($A299="","",N(G299)+I299-J299)</f>
      </c>
      <c r="L299" s="15">
        <f>IF($A299="","",K299*N(E299))</f>
      </c>
      <c r="M299" s="15">
        <f>IF(OR($A299="",E299="",F299=""),"",F299-E299)</f>
      </c>
      <c r="N299" s="16">
        <f>IF($A299="","",IF(K299&lt;=0,"Out of stock",IF(AND(H299&lt;&gt;"",K299&lt;=H299),"Reorder","OK")))</f>
      </c>
    </row>
    <row r="300" spans="1:14" x14ac:dyDescent="0.25">
      <c r="A300" s="12"/>
      <c r="B300" s="12"/>
      <c r="C300" s="12"/>
      <c r="D300" s="12"/>
      <c r="E300" s="14"/>
      <c r="F300" s="14"/>
      <c r="G300" s="14"/>
      <c r="H300" s="14"/>
      <c r="I300" s="15">
        <f>IF($A300="","",SUMIFS('Movements'!$E$6:$E$3005,'Movements'!$B$6:$B$3005,$A300,'Movements'!$D$6:$D$3005,"In"))</f>
      </c>
      <c r="J300" s="15">
        <f>IF($A300="","",SUMIFS('Movements'!$E$6:$E$3005,'Movements'!$B$6:$B$3005,$A300,'Movements'!$D$6:$D$3005,"Out"))</f>
      </c>
      <c r="K300" s="15">
        <f>IF($A300="","",N(G300)+I300-J300)</f>
      </c>
      <c r="L300" s="15">
        <f>IF($A300="","",K300*N(E300))</f>
      </c>
      <c r="M300" s="15">
        <f>IF(OR($A300="",E300="",F300=""),"",F300-E300)</f>
      </c>
      <c r="N300" s="16">
        <f>IF($A300="","",IF(K300&lt;=0,"Out of stock",IF(AND(H300&lt;&gt;"",K300&lt;=H300),"Reorder","OK")))</f>
      </c>
    </row>
    <row r="301" spans="1:14" x14ac:dyDescent="0.25">
      <c r="A301" s="12"/>
      <c r="B301" s="12"/>
      <c r="C301" s="12"/>
      <c r="D301" s="12"/>
      <c r="E301" s="14"/>
      <c r="F301" s="14"/>
      <c r="G301" s="14"/>
      <c r="H301" s="14"/>
      <c r="I301" s="15">
        <f>IF($A301="","",SUMIFS('Movements'!$E$6:$E$3005,'Movements'!$B$6:$B$3005,$A301,'Movements'!$D$6:$D$3005,"In"))</f>
      </c>
      <c r="J301" s="15">
        <f>IF($A301="","",SUMIFS('Movements'!$E$6:$E$3005,'Movements'!$B$6:$B$3005,$A301,'Movements'!$D$6:$D$3005,"Out"))</f>
      </c>
      <c r="K301" s="15">
        <f>IF($A301="","",N(G301)+I301-J301)</f>
      </c>
      <c r="L301" s="15">
        <f>IF($A301="","",K301*N(E301))</f>
      </c>
      <c r="M301" s="15">
        <f>IF(OR($A301="",E301="",F301=""),"",F301-E301)</f>
      </c>
      <c r="N301" s="16">
        <f>IF($A301="","",IF(K301&lt;=0,"Out of stock",IF(AND(H301&lt;&gt;"",K301&lt;=H301),"Reorder","OK")))</f>
      </c>
    </row>
    <row r="302" spans="1:14" x14ac:dyDescent="0.25">
      <c r="A302" s="12"/>
      <c r="B302" s="12"/>
      <c r="C302" s="12"/>
      <c r="D302" s="12"/>
      <c r="E302" s="14"/>
      <c r="F302" s="14"/>
      <c r="G302" s="14"/>
      <c r="H302" s="14"/>
      <c r="I302" s="15">
        <f>IF($A302="","",SUMIFS('Movements'!$E$6:$E$3005,'Movements'!$B$6:$B$3005,$A302,'Movements'!$D$6:$D$3005,"In"))</f>
      </c>
      <c r="J302" s="15">
        <f>IF($A302="","",SUMIFS('Movements'!$E$6:$E$3005,'Movements'!$B$6:$B$3005,$A302,'Movements'!$D$6:$D$3005,"Out"))</f>
      </c>
      <c r="K302" s="15">
        <f>IF($A302="","",N(G302)+I302-J302)</f>
      </c>
      <c r="L302" s="15">
        <f>IF($A302="","",K302*N(E302))</f>
      </c>
      <c r="M302" s="15">
        <f>IF(OR($A302="",E302="",F302=""),"",F302-E302)</f>
      </c>
      <c r="N302" s="16">
        <f>IF($A302="","",IF(K302&lt;=0,"Out of stock",IF(AND(H302&lt;&gt;"",K302&lt;=H302),"Reorder","OK")))</f>
      </c>
    </row>
    <row r="303" spans="1:14" x14ac:dyDescent="0.25">
      <c r="A303" s="12"/>
      <c r="B303" s="12"/>
      <c r="C303" s="12"/>
      <c r="D303" s="12"/>
      <c r="E303" s="14"/>
      <c r="F303" s="14"/>
      <c r="G303" s="14"/>
      <c r="H303" s="14"/>
      <c r="I303" s="15">
        <f>IF($A303="","",SUMIFS('Movements'!$E$6:$E$3005,'Movements'!$B$6:$B$3005,$A303,'Movements'!$D$6:$D$3005,"In"))</f>
      </c>
      <c r="J303" s="15">
        <f>IF($A303="","",SUMIFS('Movements'!$E$6:$E$3005,'Movements'!$B$6:$B$3005,$A303,'Movements'!$D$6:$D$3005,"Out"))</f>
      </c>
      <c r="K303" s="15">
        <f>IF($A303="","",N(G303)+I303-J303)</f>
      </c>
      <c r="L303" s="15">
        <f>IF($A303="","",K303*N(E303))</f>
      </c>
      <c r="M303" s="15">
        <f>IF(OR($A303="",E303="",F303=""),"",F303-E303)</f>
      </c>
      <c r="N303" s="16">
        <f>IF($A303="","",IF(K303&lt;=0,"Out of stock",IF(AND(H303&lt;&gt;"",K303&lt;=H303),"Reorder","OK")))</f>
      </c>
    </row>
    <row r="304" spans="1:14" x14ac:dyDescent="0.25">
      <c r="A304" s="12"/>
      <c r="B304" s="12"/>
      <c r="C304" s="12"/>
      <c r="D304" s="12"/>
      <c r="E304" s="14"/>
      <c r="F304" s="14"/>
      <c r="G304" s="14"/>
      <c r="H304" s="14"/>
      <c r="I304" s="15">
        <f>IF($A304="","",SUMIFS('Movements'!$E$6:$E$3005,'Movements'!$B$6:$B$3005,$A304,'Movements'!$D$6:$D$3005,"In"))</f>
      </c>
      <c r="J304" s="15">
        <f>IF($A304="","",SUMIFS('Movements'!$E$6:$E$3005,'Movements'!$B$6:$B$3005,$A304,'Movements'!$D$6:$D$3005,"Out"))</f>
      </c>
      <c r="K304" s="15">
        <f>IF($A304="","",N(G304)+I304-J304)</f>
      </c>
      <c r="L304" s="15">
        <f>IF($A304="","",K304*N(E304))</f>
      </c>
      <c r="M304" s="15">
        <f>IF(OR($A304="",E304="",F304=""),"",F304-E304)</f>
      </c>
      <c r="N304" s="16">
        <f>IF($A304="","",IF(K304&lt;=0,"Out of stock",IF(AND(H304&lt;&gt;"",K304&lt;=H304),"Reorder","OK")))</f>
      </c>
    </row>
    <row r="305" spans="1:14" x14ac:dyDescent="0.25">
      <c r="A305" s="12"/>
      <c r="B305" s="12"/>
      <c r="C305" s="12"/>
      <c r="D305" s="12"/>
      <c r="E305" s="14"/>
      <c r="F305" s="14"/>
      <c r="G305" s="14"/>
      <c r="H305" s="14"/>
      <c r="I305" s="15">
        <f>IF($A305="","",SUMIFS('Movements'!$E$6:$E$3005,'Movements'!$B$6:$B$3005,$A305,'Movements'!$D$6:$D$3005,"In"))</f>
      </c>
      <c r="J305" s="15">
        <f>IF($A305="","",SUMIFS('Movements'!$E$6:$E$3005,'Movements'!$B$6:$B$3005,$A305,'Movements'!$D$6:$D$3005,"Out"))</f>
      </c>
      <c r="K305" s="15">
        <f>IF($A305="","",N(G305)+I305-J305)</f>
      </c>
      <c r="L305" s="15">
        <f>IF($A305="","",K305*N(E305))</f>
      </c>
      <c r="M305" s="15">
        <f>IF(OR($A305="",E305="",F305=""),"",F305-E305)</f>
      </c>
      <c r="N305" s="16">
        <f>IF($A305="","",IF(K305&lt;=0,"Out of stock",IF(AND(H305&lt;&gt;"",K305&lt;=H305),"Reorder","OK")))</f>
      </c>
    </row>
    <row r="306" spans="1:14" x14ac:dyDescent="0.25">
      <c r="A306" s="12"/>
      <c r="B306" s="12"/>
      <c r="C306" s="12"/>
      <c r="D306" s="12"/>
      <c r="E306" s="14"/>
      <c r="F306" s="14"/>
      <c r="G306" s="14"/>
      <c r="H306" s="14"/>
      <c r="I306" s="15">
        <f>IF($A306="","",SUMIFS('Movements'!$E$6:$E$3005,'Movements'!$B$6:$B$3005,$A306,'Movements'!$D$6:$D$3005,"In"))</f>
      </c>
      <c r="J306" s="15">
        <f>IF($A306="","",SUMIFS('Movements'!$E$6:$E$3005,'Movements'!$B$6:$B$3005,$A306,'Movements'!$D$6:$D$3005,"Out"))</f>
      </c>
      <c r="K306" s="15">
        <f>IF($A306="","",N(G306)+I306-J306)</f>
      </c>
      <c r="L306" s="15">
        <f>IF($A306="","",K306*N(E306))</f>
      </c>
      <c r="M306" s="15">
        <f>IF(OR($A306="",E306="",F306=""),"",F306-E306)</f>
      </c>
      <c r="N306" s="16">
        <f>IF($A306="","",IF(K306&lt;=0,"Out of stock",IF(AND(H306&lt;&gt;"",K306&lt;=H306),"Reorder","OK")))</f>
      </c>
    </row>
    <row r="307" spans="1:14" x14ac:dyDescent="0.25">
      <c r="A307" s="12"/>
      <c r="B307" s="12"/>
      <c r="C307" s="12"/>
      <c r="D307" s="12"/>
      <c r="E307" s="14"/>
      <c r="F307" s="14"/>
      <c r="G307" s="14"/>
      <c r="H307" s="14"/>
      <c r="I307" s="15">
        <f>IF($A307="","",SUMIFS('Movements'!$E$6:$E$3005,'Movements'!$B$6:$B$3005,$A307,'Movements'!$D$6:$D$3005,"In"))</f>
      </c>
      <c r="J307" s="15">
        <f>IF($A307="","",SUMIFS('Movements'!$E$6:$E$3005,'Movements'!$B$6:$B$3005,$A307,'Movements'!$D$6:$D$3005,"Out"))</f>
      </c>
      <c r="K307" s="15">
        <f>IF($A307="","",N(G307)+I307-J307)</f>
      </c>
      <c r="L307" s="15">
        <f>IF($A307="","",K307*N(E307))</f>
      </c>
      <c r="M307" s="15">
        <f>IF(OR($A307="",E307="",F307=""),"",F307-E307)</f>
      </c>
      <c r="N307" s="16">
        <f>IF($A307="","",IF(K307&lt;=0,"Out of stock",IF(AND(H307&lt;&gt;"",K307&lt;=H307),"Reorder","OK")))</f>
      </c>
    </row>
    <row r="308" spans="1:14" x14ac:dyDescent="0.25">
      <c r="A308" s="12"/>
      <c r="B308" s="12"/>
      <c r="C308" s="12"/>
      <c r="D308" s="12"/>
      <c r="E308" s="14"/>
      <c r="F308" s="14"/>
      <c r="G308" s="14"/>
      <c r="H308" s="14"/>
      <c r="I308" s="15">
        <f>IF($A308="","",SUMIFS('Movements'!$E$6:$E$3005,'Movements'!$B$6:$B$3005,$A308,'Movements'!$D$6:$D$3005,"In"))</f>
      </c>
      <c r="J308" s="15">
        <f>IF($A308="","",SUMIFS('Movements'!$E$6:$E$3005,'Movements'!$B$6:$B$3005,$A308,'Movements'!$D$6:$D$3005,"Out"))</f>
      </c>
      <c r="K308" s="15">
        <f>IF($A308="","",N(G308)+I308-J308)</f>
      </c>
      <c r="L308" s="15">
        <f>IF($A308="","",K308*N(E308))</f>
      </c>
      <c r="M308" s="15">
        <f>IF(OR($A308="",E308="",F308=""),"",F308-E308)</f>
      </c>
      <c r="N308" s="16">
        <f>IF($A308="","",IF(K308&lt;=0,"Out of stock",IF(AND(H308&lt;&gt;"",K308&lt;=H308),"Reorder","OK")))</f>
      </c>
    </row>
    <row r="309" spans="1:14" x14ac:dyDescent="0.25">
      <c r="A309" s="12"/>
      <c r="B309" s="12"/>
      <c r="C309" s="12"/>
      <c r="D309" s="12"/>
      <c r="E309" s="14"/>
      <c r="F309" s="14"/>
      <c r="G309" s="14"/>
      <c r="H309" s="14"/>
      <c r="I309" s="15">
        <f>IF($A309="","",SUMIFS('Movements'!$E$6:$E$3005,'Movements'!$B$6:$B$3005,$A309,'Movements'!$D$6:$D$3005,"In"))</f>
      </c>
      <c r="J309" s="15">
        <f>IF($A309="","",SUMIFS('Movements'!$E$6:$E$3005,'Movements'!$B$6:$B$3005,$A309,'Movements'!$D$6:$D$3005,"Out"))</f>
      </c>
      <c r="K309" s="15">
        <f>IF($A309="","",N(G309)+I309-J309)</f>
      </c>
      <c r="L309" s="15">
        <f>IF($A309="","",K309*N(E309))</f>
      </c>
      <c r="M309" s="15">
        <f>IF(OR($A309="",E309="",F309=""),"",F309-E309)</f>
      </c>
      <c r="N309" s="16">
        <f>IF($A309="","",IF(K309&lt;=0,"Out of stock",IF(AND(H309&lt;&gt;"",K309&lt;=H309),"Reorder","OK")))</f>
      </c>
    </row>
    <row r="310" spans="1:14" x14ac:dyDescent="0.25">
      <c r="A310" s="12"/>
      <c r="B310" s="12"/>
      <c r="C310" s="12"/>
      <c r="D310" s="12"/>
      <c r="E310" s="14"/>
      <c r="F310" s="14"/>
      <c r="G310" s="14"/>
      <c r="H310" s="14"/>
      <c r="I310" s="15">
        <f>IF($A310="","",SUMIFS('Movements'!$E$6:$E$3005,'Movements'!$B$6:$B$3005,$A310,'Movements'!$D$6:$D$3005,"In"))</f>
      </c>
      <c r="J310" s="15">
        <f>IF($A310="","",SUMIFS('Movements'!$E$6:$E$3005,'Movements'!$B$6:$B$3005,$A310,'Movements'!$D$6:$D$3005,"Out"))</f>
      </c>
      <c r="K310" s="15">
        <f>IF($A310="","",N(G310)+I310-J310)</f>
      </c>
      <c r="L310" s="15">
        <f>IF($A310="","",K310*N(E310))</f>
      </c>
      <c r="M310" s="15">
        <f>IF(OR($A310="",E310="",F310=""),"",F310-E310)</f>
      </c>
      <c r="N310" s="16">
        <f>IF($A310="","",IF(K310&lt;=0,"Out of stock",IF(AND(H310&lt;&gt;"",K310&lt;=H310),"Reorder","OK")))</f>
      </c>
    </row>
    <row r="311" spans="1:14" x14ac:dyDescent="0.25">
      <c r="A311" s="12"/>
      <c r="B311" s="12"/>
      <c r="C311" s="12"/>
      <c r="D311" s="12"/>
      <c r="E311" s="14"/>
      <c r="F311" s="14"/>
      <c r="G311" s="14"/>
      <c r="H311" s="14"/>
      <c r="I311" s="15">
        <f>IF($A311="","",SUMIFS('Movements'!$E$6:$E$3005,'Movements'!$B$6:$B$3005,$A311,'Movements'!$D$6:$D$3005,"In"))</f>
      </c>
      <c r="J311" s="15">
        <f>IF($A311="","",SUMIFS('Movements'!$E$6:$E$3005,'Movements'!$B$6:$B$3005,$A311,'Movements'!$D$6:$D$3005,"Out"))</f>
      </c>
      <c r="K311" s="15">
        <f>IF($A311="","",N(G311)+I311-J311)</f>
      </c>
      <c r="L311" s="15">
        <f>IF($A311="","",K311*N(E311))</f>
      </c>
      <c r="M311" s="15">
        <f>IF(OR($A311="",E311="",F311=""),"",F311-E311)</f>
      </c>
      <c r="N311" s="16">
        <f>IF($A311="","",IF(K311&lt;=0,"Out of stock",IF(AND(H311&lt;&gt;"",K311&lt;=H311),"Reorder","OK")))</f>
      </c>
    </row>
    <row r="312" spans="1:14" x14ac:dyDescent="0.25">
      <c r="A312" s="12"/>
      <c r="B312" s="12"/>
      <c r="C312" s="12"/>
      <c r="D312" s="12"/>
      <c r="E312" s="14"/>
      <c r="F312" s="14"/>
      <c r="G312" s="14"/>
      <c r="H312" s="14"/>
      <c r="I312" s="15">
        <f>IF($A312="","",SUMIFS('Movements'!$E$6:$E$3005,'Movements'!$B$6:$B$3005,$A312,'Movements'!$D$6:$D$3005,"In"))</f>
      </c>
      <c r="J312" s="15">
        <f>IF($A312="","",SUMIFS('Movements'!$E$6:$E$3005,'Movements'!$B$6:$B$3005,$A312,'Movements'!$D$6:$D$3005,"Out"))</f>
      </c>
      <c r="K312" s="15">
        <f>IF($A312="","",N(G312)+I312-J312)</f>
      </c>
      <c r="L312" s="15">
        <f>IF($A312="","",K312*N(E312))</f>
      </c>
      <c r="M312" s="15">
        <f>IF(OR($A312="",E312="",F312=""),"",F312-E312)</f>
      </c>
      <c r="N312" s="16">
        <f>IF($A312="","",IF(K312&lt;=0,"Out of stock",IF(AND(H312&lt;&gt;"",K312&lt;=H312),"Reorder","OK")))</f>
      </c>
    </row>
    <row r="313" spans="1:14" x14ac:dyDescent="0.25">
      <c r="A313" s="12"/>
      <c r="B313" s="12"/>
      <c r="C313" s="12"/>
      <c r="D313" s="12"/>
      <c r="E313" s="14"/>
      <c r="F313" s="14"/>
      <c r="G313" s="14"/>
      <c r="H313" s="14"/>
      <c r="I313" s="15">
        <f>IF($A313="","",SUMIFS('Movements'!$E$6:$E$3005,'Movements'!$B$6:$B$3005,$A313,'Movements'!$D$6:$D$3005,"In"))</f>
      </c>
      <c r="J313" s="15">
        <f>IF($A313="","",SUMIFS('Movements'!$E$6:$E$3005,'Movements'!$B$6:$B$3005,$A313,'Movements'!$D$6:$D$3005,"Out"))</f>
      </c>
      <c r="K313" s="15">
        <f>IF($A313="","",N(G313)+I313-J313)</f>
      </c>
      <c r="L313" s="15">
        <f>IF($A313="","",K313*N(E313))</f>
      </c>
      <c r="M313" s="15">
        <f>IF(OR($A313="",E313="",F313=""),"",F313-E313)</f>
      </c>
      <c r="N313" s="16">
        <f>IF($A313="","",IF(K313&lt;=0,"Out of stock",IF(AND(H313&lt;&gt;"",K313&lt;=H313),"Reorder","OK")))</f>
      </c>
    </row>
    <row r="314" spans="1:14" x14ac:dyDescent="0.25">
      <c r="A314" s="12"/>
      <c r="B314" s="12"/>
      <c r="C314" s="12"/>
      <c r="D314" s="12"/>
      <c r="E314" s="14"/>
      <c r="F314" s="14"/>
      <c r="G314" s="14"/>
      <c r="H314" s="14"/>
      <c r="I314" s="15">
        <f>IF($A314="","",SUMIFS('Movements'!$E$6:$E$3005,'Movements'!$B$6:$B$3005,$A314,'Movements'!$D$6:$D$3005,"In"))</f>
      </c>
      <c r="J314" s="15">
        <f>IF($A314="","",SUMIFS('Movements'!$E$6:$E$3005,'Movements'!$B$6:$B$3005,$A314,'Movements'!$D$6:$D$3005,"Out"))</f>
      </c>
      <c r="K314" s="15">
        <f>IF($A314="","",N(G314)+I314-J314)</f>
      </c>
      <c r="L314" s="15">
        <f>IF($A314="","",K314*N(E314))</f>
      </c>
      <c r="M314" s="15">
        <f>IF(OR($A314="",E314="",F314=""),"",F314-E314)</f>
      </c>
      <c r="N314" s="16">
        <f>IF($A314="","",IF(K314&lt;=0,"Out of stock",IF(AND(H314&lt;&gt;"",K314&lt;=H314),"Reorder","OK")))</f>
      </c>
    </row>
    <row r="315" spans="1:14" x14ac:dyDescent="0.25">
      <c r="A315" s="12"/>
      <c r="B315" s="12"/>
      <c r="C315" s="12"/>
      <c r="D315" s="12"/>
      <c r="E315" s="14"/>
      <c r="F315" s="14"/>
      <c r="G315" s="14"/>
      <c r="H315" s="14"/>
      <c r="I315" s="15">
        <f>IF($A315="","",SUMIFS('Movements'!$E$6:$E$3005,'Movements'!$B$6:$B$3005,$A315,'Movements'!$D$6:$D$3005,"In"))</f>
      </c>
      <c r="J315" s="15">
        <f>IF($A315="","",SUMIFS('Movements'!$E$6:$E$3005,'Movements'!$B$6:$B$3005,$A315,'Movements'!$D$6:$D$3005,"Out"))</f>
      </c>
      <c r="K315" s="15">
        <f>IF($A315="","",N(G315)+I315-J315)</f>
      </c>
      <c r="L315" s="15">
        <f>IF($A315="","",K315*N(E315))</f>
      </c>
      <c r="M315" s="15">
        <f>IF(OR($A315="",E315="",F315=""),"",F315-E315)</f>
      </c>
      <c r="N315" s="16">
        <f>IF($A315="","",IF(K315&lt;=0,"Out of stock",IF(AND(H315&lt;&gt;"",K315&lt;=H315),"Reorder","OK")))</f>
      </c>
    </row>
    <row r="316" spans="1:14" x14ac:dyDescent="0.25">
      <c r="A316" s="12"/>
      <c r="B316" s="12"/>
      <c r="C316" s="12"/>
      <c r="D316" s="12"/>
      <c r="E316" s="14"/>
      <c r="F316" s="14"/>
      <c r="G316" s="14"/>
      <c r="H316" s="14"/>
      <c r="I316" s="15">
        <f>IF($A316="","",SUMIFS('Movements'!$E$6:$E$3005,'Movements'!$B$6:$B$3005,$A316,'Movements'!$D$6:$D$3005,"In"))</f>
      </c>
      <c r="J316" s="15">
        <f>IF($A316="","",SUMIFS('Movements'!$E$6:$E$3005,'Movements'!$B$6:$B$3005,$A316,'Movements'!$D$6:$D$3005,"Out"))</f>
      </c>
      <c r="K316" s="15">
        <f>IF($A316="","",N(G316)+I316-J316)</f>
      </c>
      <c r="L316" s="15">
        <f>IF($A316="","",K316*N(E316))</f>
      </c>
      <c r="M316" s="15">
        <f>IF(OR($A316="",E316="",F316=""),"",F316-E316)</f>
      </c>
      <c r="N316" s="16">
        <f>IF($A316="","",IF(K316&lt;=0,"Out of stock",IF(AND(H316&lt;&gt;"",K316&lt;=H316),"Reorder","OK")))</f>
      </c>
    </row>
    <row r="317" spans="1:14" x14ac:dyDescent="0.25">
      <c r="A317" s="12"/>
      <c r="B317" s="12"/>
      <c r="C317" s="12"/>
      <c r="D317" s="12"/>
      <c r="E317" s="14"/>
      <c r="F317" s="14"/>
      <c r="G317" s="14"/>
      <c r="H317" s="14"/>
      <c r="I317" s="15">
        <f>IF($A317="","",SUMIFS('Movements'!$E$6:$E$3005,'Movements'!$B$6:$B$3005,$A317,'Movements'!$D$6:$D$3005,"In"))</f>
      </c>
      <c r="J317" s="15">
        <f>IF($A317="","",SUMIFS('Movements'!$E$6:$E$3005,'Movements'!$B$6:$B$3005,$A317,'Movements'!$D$6:$D$3005,"Out"))</f>
      </c>
      <c r="K317" s="15">
        <f>IF($A317="","",N(G317)+I317-J317)</f>
      </c>
      <c r="L317" s="15">
        <f>IF($A317="","",K317*N(E317))</f>
      </c>
      <c r="M317" s="15">
        <f>IF(OR($A317="",E317="",F317=""),"",F317-E317)</f>
      </c>
      <c r="N317" s="16">
        <f>IF($A317="","",IF(K317&lt;=0,"Out of stock",IF(AND(H317&lt;&gt;"",K317&lt;=H317),"Reorder","OK")))</f>
      </c>
    </row>
    <row r="318" spans="1:14" x14ac:dyDescent="0.25">
      <c r="A318" s="12"/>
      <c r="B318" s="12"/>
      <c r="C318" s="12"/>
      <c r="D318" s="12"/>
      <c r="E318" s="14"/>
      <c r="F318" s="14"/>
      <c r="G318" s="14"/>
      <c r="H318" s="14"/>
      <c r="I318" s="15">
        <f>IF($A318="","",SUMIFS('Movements'!$E$6:$E$3005,'Movements'!$B$6:$B$3005,$A318,'Movements'!$D$6:$D$3005,"In"))</f>
      </c>
      <c r="J318" s="15">
        <f>IF($A318="","",SUMIFS('Movements'!$E$6:$E$3005,'Movements'!$B$6:$B$3005,$A318,'Movements'!$D$6:$D$3005,"Out"))</f>
      </c>
      <c r="K318" s="15">
        <f>IF($A318="","",N(G318)+I318-J318)</f>
      </c>
      <c r="L318" s="15">
        <f>IF($A318="","",K318*N(E318))</f>
      </c>
      <c r="M318" s="15">
        <f>IF(OR($A318="",E318="",F318=""),"",F318-E318)</f>
      </c>
      <c r="N318" s="16">
        <f>IF($A318="","",IF(K318&lt;=0,"Out of stock",IF(AND(H318&lt;&gt;"",K318&lt;=H318),"Reorder","OK")))</f>
      </c>
    </row>
    <row r="319" spans="1:14" x14ac:dyDescent="0.25">
      <c r="A319" s="12"/>
      <c r="B319" s="12"/>
      <c r="C319" s="12"/>
      <c r="D319" s="12"/>
      <c r="E319" s="14"/>
      <c r="F319" s="14"/>
      <c r="G319" s="14"/>
      <c r="H319" s="14"/>
      <c r="I319" s="15">
        <f>IF($A319="","",SUMIFS('Movements'!$E$6:$E$3005,'Movements'!$B$6:$B$3005,$A319,'Movements'!$D$6:$D$3005,"In"))</f>
      </c>
      <c r="J319" s="15">
        <f>IF($A319="","",SUMIFS('Movements'!$E$6:$E$3005,'Movements'!$B$6:$B$3005,$A319,'Movements'!$D$6:$D$3005,"Out"))</f>
      </c>
      <c r="K319" s="15">
        <f>IF($A319="","",N(G319)+I319-J319)</f>
      </c>
      <c r="L319" s="15">
        <f>IF($A319="","",K319*N(E319))</f>
      </c>
      <c r="M319" s="15">
        <f>IF(OR($A319="",E319="",F319=""),"",F319-E319)</f>
      </c>
      <c r="N319" s="16">
        <f>IF($A319="","",IF(K319&lt;=0,"Out of stock",IF(AND(H319&lt;&gt;"",K319&lt;=H319),"Reorder","OK")))</f>
      </c>
    </row>
    <row r="320" spans="1:14" x14ac:dyDescent="0.25">
      <c r="A320" s="12"/>
      <c r="B320" s="12"/>
      <c r="C320" s="12"/>
      <c r="D320" s="12"/>
      <c r="E320" s="14"/>
      <c r="F320" s="14"/>
      <c r="G320" s="14"/>
      <c r="H320" s="14"/>
      <c r="I320" s="15">
        <f>IF($A320="","",SUMIFS('Movements'!$E$6:$E$3005,'Movements'!$B$6:$B$3005,$A320,'Movements'!$D$6:$D$3005,"In"))</f>
      </c>
      <c r="J320" s="15">
        <f>IF($A320="","",SUMIFS('Movements'!$E$6:$E$3005,'Movements'!$B$6:$B$3005,$A320,'Movements'!$D$6:$D$3005,"Out"))</f>
      </c>
      <c r="K320" s="15">
        <f>IF($A320="","",N(G320)+I320-J320)</f>
      </c>
      <c r="L320" s="15">
        <f>IF($A320="","",K320*N(E320))</f>
      </c>
      <c r="M320" s="15">
        <f>IF(OR($A320="",E320="",F320=""),"",F320-E320)</f>
      </c>
      <c r="N320" s="16">
        <f>IF($A320="","",IF(K320&lt;=0,"Out of stock",IF(AND(H320&lt;&gt;"",K320&lt;=H320),"Reorder","OK")))</f>
      </c>
    </row>
    <row r="321" spans="1:14" x14ac:dyDescent="0.25">
      <c r="A321" s="12"/>
      <c r="B321" s="12"/>
      <c r="C321" s="12"/>
      <c r="D321" s="12"/>
      <c r="E321" s="14"/>
      <c r="F321" s="14"/>
      <c r="G321" s="14"/>
      <c r="H321" s="14"/>
      <c r="I321" s="15">
        <f>IF($A321="","",SUMIFS('Movements'!$E$6:$E$3005,'Movements'!$B$6:$B$3005,$A321,'Movements'!$D$6:$D$3005,"In"))</f>
      </c>
      <c r="J321" s="15">
        <f>IF($A321="","",SUMIFS('Movements'!$E$6:$E$3005,'Movements'!$B$6:$B$3005,$A321,'Movements'!$D$6:$D$3005,"Out"))</f>
      </c>
      <c r="K321" s="15">
        <f>IF($A321="","",N(G321)+I321-J321)</f>
      </c>
      <c r="L321" s="15">
        <f>IF($A321="","",K321*N(E321))</f>
      </c>
      <c r="M321" s="15">
        <f>IF(OR($A321="",E321="",F321=""),"",F321-E321)</f>
      </c>
      <c r="N321" s="16">
        <f>IF($A321="","",IF(K321&lt;=0,"Out of stock",IF(AND(H321&lt;&gt;"",K321&lt;=H321),"Reorder","OK")))</f>
      </c>
    </row>
    <row r="322" spans="1:14" x14ac:dyDescent="0.25">
      <c r="A322" s="12"/>
      <c r="B322" s="12"/>
      <c r="C322" s="12"/>
      <c r="D322" s="12"/>
      <c r="E322" s="14"/>
      <c r="F322" s="14"/>
      <c r="G322" s="14"/>
      <c r="H322" s="14"/>
      <c r="I322" s="15">
        <f>IF($A322="","",SUMIFS('Movements'!$E$6:$E$3005,'Movements'!$B$6:$B$3005,$A322,'Movements'!$D$6:$D$3005,"In"))</f>
      </c>
      <c r="J322" s="15">
        <f>IF($A322="","",SUMIFS('Movements'!$E$6:$E$3005,'Movements'!$B$6:$B$3005,$A322,'Movements'!$D$6:$D$3005,"Out"))</f>
      </c>
      <c r="K322" s="15">
        <f>IF($A322="","",N(G322)+I322-J322)</f>
      </c>
      <c r="L322" s="15">
        <f>IF($A322="","",K322*N(E322))</f>
      </c>
      <c r="M322" s="15">
        <f>IF(OR($A322="",E322="",F322=""),"",F322-E322)</f>
      </c>
      <c r="N322" s="16">
        <f>IF($A322="","",IF(K322&lt;=0,"Out of stock",IF(AND(H322&lt;&gt;"",K322&lt;=H322),"Reorder","OK")))</f>
      </c>
    </row>
    <row r="323" spans="1:14" x14ac:dyDescent="0.25">
      <c r="A323" s="12"/>
      <c r="B323" s="12"/>
      <c r="C323" s="12"/>
      <c r="D323" s="12"/>
      <c r="E323" s="14"/>
      <c r="F323" s="14"/>
      <c r="G323" s="14"/>
      <c r="H323" s="14"/>
      <c r="I323" s="15">
        <f>IF($A323="","",SUMIFS('Movements'!$E$6:$E$3005,'Movements'!$B$6:$B$3005,$A323,'Movements'!$D$6:$D$3005,"In"))</f>
      </c>
      <c r="J323" s="15">
        <f>IF($A323="","",SUMIFS('Movements'!$E$6:$E$3005,'Movements'!$B$6:$B$3005,$A323,'Movements'!$D$6:$D$3005,"Out"))</f>
      </c>
      <c r="K323" s="15">
        <f>IF($A323="","",N(G323)+I323-J323)</f>
      </c>
      <c r="L323" s="15">
        <f>IF($A323="","",K323*N(E323))</f>
      </c>
      <c r="M323" s="15">
        <f>IF(OR($A323="",E323="",F323=""),"",F323-E323)</f>
      </c>
      <c r="N323" s="16">
        <f>IF($A323="","",IF(K323&lt;=0,"Out of stock",IF(AND(H323&lt;&gt;"",K323&lt;=H323),"Reorder","OK")))</f>
      </c>
    </row>
    <row r="324" spans="1:14" x14ac:dyDescent="0.25">
      <c r="A324" s="12"/>
      <c r="B324" s="12"/>
      <c r="C324" s="12"/>
      <c r="D324" s="12"/>
      <c r="E324" s="14"/>
      <c r="F324" s="14"/>
      <c r="G324" s="14"/>
      <c r="H324" s="14"/>
      <c r="I324" s="15">
        <f>IF($A324="","",SUMIFS('Movements'!$E$6:$E$3005,'Movements'!$B$6:$B$3005,$A324,'Movements'!$D$6:$D$3005,"In"))</f>
      </c>
      <c r="J324" s="15">
        <f>IF($A324="","",SUMIFS('Movements'!$E$6:$E$3005,'Movements'!$B$6:$B$3005,$A324,'Movements'!$D$6:$D$3005,"Out"))</f>
      </c>
      <c r="K324" s="15">
        <f>IF($A324="","",N(G324)+I324-J324)</f>
      </c>
      <c r="L324" s="15">
        <f>IF($A324="","",K324*N(E324))</f>
      </c>
      <c r="M324" s="15">
        <f>IF(OR($A324="",E324="",F324=""),"",F324-E324)</f>
      </c>
      <c r="N324" s="16">
        <f>IF($A324="","",IF(K324&lt;=0,"Out of stock",IF(AND(H324&lt;&gt;"",K324&lt;=H324),"Reorder","OK")))</f>
      </c>
    </row>
    <row r="325" spans="1:14" x14ac:dyDescent="0.25">
      <c r="A325" s="12"/>
      <c r="B325" s="12"/>
      <c r="C325" s="12"/>
      <c r="D325" s="12"/>
      <c r="E325" s="14"/>
      <c r="F325" s="14"/>
      <c r="G325" s="14"/>
      <c r="H325" s="14"/>
      <c r="I325" s="15">
        <f>IF($A325="","",SUMIFS('Movements'!$E$6:$E$3005,'Movements'!$B$6:$B$3005,$A325,'Movements'!$D$6:$D$3005,"In"))</f>
      </c>
      <c r="J325" s="15">
        <f>IF($A325="","",SUMIFS('Movements'!$E$6:$E$3005,'Movements'!$B$6:$B$3005,$A325,'Movements'!$D$6:$D$3005,"Out"))</f>
      </c>
      <c r="K325" s="15">
        <f>IF($A325="","",N(G325)+I325-J325)</f>
      </c>
      <c r="L325" s="15">
        <f>IF($A325="","",K325*N(E325))</f>
      </c>
      <c r="M325" s="15">
        <f>IF(OR($A325="",E325="",F325=""),"",F325-E325)</f>
      </c>
      <c r="N325" s="16">
        <f>IF($A325="","",IF(K325&lt;=0,"Out of stock",IF(AND(H325&lt;&gt;"",K325&lt;=H325),"Reorder","OK")))</f>
      </c>
    </row>
    <row r="326" spans="1:14" x14ac:dyDescent="0.25">
      <c r="A326" s="12"/>
      <c r="B326" s="12"/>
      <c r="C326" s="12"/>
      <c r="D326" s="12"/>
      <c r="E326" s="14"/>
      <c r="F326" s="14"/>
      <c r="G326" s="14"/>
      <c r="H326" s="14"/>
      <c r="I326" s="15">
        <f>IF($A326="","",SUMIFS('Movements'!$E$6:$E$3005,'Movements'!$B$6:$B$3005,$A326,'Movements'!$D$6:$D$3005,"In"))</f>
      </c>
      <c r="J326" s="15">
        <f>IF($A326="","",SUMIFS('Movements'!$E$6:$E$3005,'Movements'!$B$6:$B$3005,$A326,'Movements'!$D$6:$D$3005,"Out"))</f>
      </c>
      <c r="K326" s="15">
        <f>IF($A326="","",N(G326)+I326-J326)</f>
      </c>
      <c r="L326" s="15">
        <f>IF($A326="","",K326*N(E326))</f>
      </c>
      <c r="M326" s="15">
        <f>IF(OR($A326="",E326="",F326=""),"",F326-E326)</f>
      </c>
      <c r="N326" s="16">
        <f>IF($A326="","",IF(K326&lt;=0,"Out of stock",IF(AND(H326&lt;&gt;"",K326&lt;=H326),"Reorder","OK")))</f>
      </c>
    </row>
    <row r="327" spans="1:14" x14ac:dyDescent="0.25">
      <c r="A327" s="12"/>
      <c r="B327" s="12"/>
      <c r="C327" s="12"/>
      <c r="D327" s="12"/>
      <c r="E327" s="14"/>
      <c r="F327" s="14"/>
      <c r="G327" s="14"/>
      <c r="H327" s="14"/>
      <c r="I327" s="15">
        <f>IF($A327="","",SUMIFS('Movements'!$E$6:$E$3005,'Movements'!$B$6:$B$3005,$A327,'Movements'!$D$6:$D$3005,"In"))</f>
      </c>
      <c r="J327" s="15">
        <f>IF($A327="","",SUMIFS('Movements'!$E$6:$E$3005,'Movements'!$B$6:$B$3005,$A327,'Movements'!$D$6:$D$3005,"Out"))</f>
      </c>
      <c r="K327" s="15">
        <f>IF($A327="","",N(G327)+I327-J327)</f>
      </c>
      <c r="L327" s="15">
        <f>IF($A327="","",K327*N(E327))</f>
      </c>
      <c r="M327" s="15">
        <f>IF(OR($A327="",E327="",F327=""),"",F327-E327)</f>
      </c>
      <c r="N327" s="16">
        <f>IF($A327="","",IF(K327&lt;=0,"Out of stock",IF(AND(H327&lt;&gt;"",K327&lt;=H327),"Reorder","OK")))</f>
      </c>
    </row>
    <row r="328" spans="1:14" x14ac:dyDescent="0.25">
      <c r="A328" s="12"/>
      <c r="B328" s="12"/>
      <c r="C328" s="12"/>
      <c r="D328" s="12"/>
      <c r="E328" s="14"/>
      <c r="F328" s="14"/>
      <c r="G328" s="14"/>
      <c r="H328" s="14"/>
      <c r="I328" s="15">
        <f>IF($A328="","",SUMIFS('Movements'!$E$6:$E$3005,'Movements'!$B$6:$B$3005,$A328,'Movements'!$D$6:$D$3005,"In"))</f>
      </c>
      <c r="J328" s="15">
        <f>IF($A328="","",SUMIFS('Movements'!$E$6:$E$3005,'Movements'!$B$6:$B$3005,$A328,'Movements'!$D$6:$D$3005,"Out"))</f>
      </c>
      <c r="K328" s="15">
        <f>IF($A328="","",N(G328)+I328-J328)</f>
      </c>
      <c r="L328" s="15">
        <f>IF($A328="","",K328*N(E328))</f>
      </c>
      <c r="M328" s="15">
        <f>IF(OR($A328="",E328="",F328=""),"",F328-E328)</f>
      </c>
      <c r="N328" s="16">
        <f>IF($A328="","",IF(K328&lt;=0,"Out of stock",IF(AND(H328&lt;&gt;"",K328&lt;=H328),"Reorder","OK")))</f>
      </c>
    </row>
    <row r="329" spans="1:14" x14ac:dyDescent="0.25">
      <c r="A329" s="12"/>
      <c r="B329" s="12"/>
      <c r="C329" s="12"/>
      <c r="D329" s="12"/>
      <c r="E329" s="14"/>
      <c r="F329" s="14"/>
      <c r="G329" s="14"/>
      <c r="H329" s="14"/>
      <c r="I329" s="15">
        <f>IF($A329="","",SUMIFS('Movements'!$E$6:$E$3005,'Movements'!$B$6:$B$3005,$A329,'Movements'!$D$6:$D$3005,"In"))</f>
      </c>
      <c r="J329" s="15">
        <f>IF($A329="","",SUMIFS('Movements'!$E$6:$E$3005,'Movements'!$B$6:$B$3005,$A329,'Movements'!$D$6:$D$3005,"Out"))</f>
      </c>
      <c r="K329" s="15">
        <f>IF($A329="","",N(G329)+I329-J329)</f>
      </c>
      <c r="L329" s="15">
        <f>IF($A329="","",K329*N(E329))</f>
      </c>
      <c r="M329" s="15">
        <f>IF(OR($A329="",E329="",F329=""),"",F329-E329)</f>
      </c>
      <c r="N329" s="16">
        <f>IF($A329="","",IF(K329&lt;=0,"Out of stock",IF(AND(H329&lt;&gt;"",K329&lt;=H329),"Reorder","OK")))</f>
      </c>
    </row>
    <row r="330" spans="1:14" x14ac:dyDescent="0.25">
      <c r="A330" s="12"/>
      <c r="B330" s="12"/>
      <c r="C330" s="12"/>
      <c r="D330" s="12"/>
      <c r="E330" s="14"/>
      <c r="F330" s="14"/>
      <c r="G330" s="14"/>
      <c r="H330" s="14"/>
      <c r="I330" s="15">
        <f>IF($A330="","",SUMIFS('Movements'!$E$6:$E$3005,'Movements'!$B$6:$B$3005,$A330,'Movements'!$D$6:$D$3005,"In"))</f>
      </c>
      <c r="J330" s="15">
        <f>IF($A330="","",SUMIFS('Movements'!$E$6:$E$3005,'Movements'!$B$6:$B$3005,$A330,'Movements'!$D$6:$D$3005,"Out"))</f>
      </c>
      <c r="K330" s="15">
        <f>IF($A330="","",N(G330)+I330-J330)</f>
      </c>
      <c r="L330" s="15">
        <f>IF($A330="","",K330*N(E330))</f>
      </c>
      <c r="M330" s="15">
        <f>IF(OR($A330="",E330="",F330=""),"",F330-E330)</f>
      </c>
      <c r="N330" s="16">
        <f>IF($A330="","",IF(K330&lt;=0,"Out of stock",IF(AND(H330&lt;&gt;"",K330&lt;=H330),"Reorder","OK")))</f>
      </c>
    </row>
    <row r="331" spans="1:14" x14ac:dyDescent="0.25">
      <c r="A331" s="12"/>
      <c r="B331" s="12"/>
      <c r="C331" s="12"/>
      <c r="D331" s="12"/>
      <c r="E331" s="14"/>
      <c r="F331" s="14"/>
      <c r="G331" s="14"/>
      <c r="H331" s="14"/>
      <c r="I331" s="15">
        <f>IF($A331="","",SUMIFS('Movements'!$E$6:$E$3005,'Movements'!$B$6:$B$3005,$A331,'Movements'!$D$6:$D$3005,"In"))</f>
      </c>
      <c r="J331" s="15">
        <f>IF($A331="","",SUMIFS('Movements'!$E$6:$E$3005,'Movements'!$B$6:$B$3005,$A331,'Movements'!$D$6:$D$3005,"Out"))</f>
      </c>
      <c r="K331" s="15">
        <f>IF($A331="","",N(G331)+I331-J331)</f>
      </c>
      <c r="L331" s="15">
        <f>IF($A331="","",K331*N(E331))</f>
      </c>
      <c r="M331" s="15">
        <f>IF(OR($A331="",E331="",F331=""),"",F331-E331)</f>
      </c>
      <c r="N331" s="16">
        <f>IF($A331="","",IF(K331&lt;=0,"Out of stock",IF(AND(H331&lt;&gt;"",K331&lt;=H331),"Reorder","OK")))</f>
      </c>
    </row>
    <row r="332" spans="1:14" x14ac:dyDescent="0.25">
      <c r="A332" s="12"/>
      <c r="B332" s="12"/>
      <c r="C332" s="12"/>
      <c r="D332" s="12"/>
      <c r="E332" s="14"/>
      <c r="F332" s="14"/>
      <c r="G332" s="14"/>
      <c r="H332" s="14"/>
      <c r="I332" s="15">
        <f>IF($A332="","",SUMIFS('Movements'!$E$6:$E$3005,'Movements'!$B$6:$B$3005,$A332,'Movements'!$D$6:$D$3005,"In"))</f>
      </c>
      <c r="J332" s="15">
        <f>IF($A332="","",SUMIFS('Movements'!$E$6:$E$3005,'Movements'!$B$6:$B$3005,$A332,'Movements'!$D$6:$D$3005,"Out"))</f>
      </c>
      <c r="K332" s="15">
        <f>IF($A332="","",N(G332)+I332-J332)</f>
      </c>
      <c r="L332" s="15">
        <f>IF($A332="","",K332*N(E332))</f>
      </c>
      <c r="M332" s="15">
        <f>IF(OR($A332="",E332="",F332=""),"",F332-E332)</f>
      </c>
      <c r="N332" s="16">
        <f>IF($A332="","",IF(K332&lt;=0,"Out of stock",IF(AND(H332&lt;&gt;"",K332&lt;=H332),"Reorder","OK")))</f>
      </c>
    </row>
    <row r="333" spans="1:14" x14ac:dyDescent="0.25">
      <c r="A333" s="12"/>
      <c r="B333" s="12"/>
      <c r="C333" s="12"/>
      <c r="D333" s="12"/>
      <c r="E333" s="14"/>
      <c r="F333" s="14"/>
      <c r="G333" s="14"/>
      <c r="H333" s="14"/>
      <c r="I333" s="15">
        <f>IF($A333="","",SUMIFS('Movements'!$E$6:$E$3005,'Movements'!$B$6:$B$3005,$A333,'Movements'!$D$6:$D$3005,"In"))</f>
      </c>
      <c r="J333" s="15">
        <f>IF($A333="","",SUMIFS('Movements'!$E$6:$E$3005,'Movements'!$B$6:$B$3005,$A333,'Movements'!$D$6:$D$3005,"Out"))</f>
      </c>
      <c r="K333" s="15">
        <f>IF($A333="","",N(G333)+I333-J333)</f>
      </c>
      <c r="L333" s="15">
        <f>IF($A333="","",K333*N(E333))</f>
      </c>
      <c r="M333" s="15">
        <f>IF(OR($A333="",E333="",F333=""),"",F333-E333)</f>
      </c>
      <c r="N333" s="16">
        <f>IF($A333="","",IF(K333&lt;=0,"Out of stock",IF(AND(H333&lt;&gt;"",K333&lt;=H333),"Reorder","OK")))</f>
      </c>
    </row>
    <row r="334" spans="1:14" x14ac:dyDescent="0.25">
      <c r="A334" s="12"/>
      <c r="B334" s="12"/>
      <c r="C334" s="12"/>
      <c r="D334" s="12"/>
      <c r="E334" s="14"/>
      <c r="F334" s="14"/>
      <c r="G334" s="14"/>
      <c r="H334" s="14"/>
      <c r="I334" s="15">
        <f>IF($A334="","",SUMIFS('Movements'!$E$6:$E$3005,'Movements'!$B$6:$B$3005,$A334,'Movements'!$D$6:$D$3005,"In"))</f>
      </c>
      <c r="J334" s="15">
        <f>IF($A334="","",SUMIFS('Movements'!$E$6:$E$3005,'Movements'!$B$6:$B$3005,$A334,'Movements'!$D$6:$D$3005,"Out"))</f>
      </c>
      <c r="K334" s="15">
        <f>IF($A334="","",N(G334)+I334-J334)</f>
      </c>
      <c r="L334" s="15">
        <f>IF($A334="","",K334*N(E334))</f>
      </c>
      <c r="M334" s="15">
        <f>IF(OR($A334="",E334="",F334=""),"",F334-E334)</f>
      </c>
      <c r="N334" s="16">
        <f>IF($A334="","",IF(K334&lt;=0,"Out of stock",IF(AND(H334&lt;&gt;"",K334&lt;=H334),"Reorder","OK")))</f>
      </c>
    </row>
    <row r="335" spans="1:14" x14ac:dyDescent="0.25">
      <c r="A335" s="12"/>
      <c r="B335" s="12"/>
      <c r="C335" s="12"/>
      <c r="D335" s="12"/>
      <c r="E335" s="14"/>
      <c r="F335" s="14"/>
      <c r="G335" s="14"/>
      <c r="H335" s="14"/>
      <c r="I335" s="15">
        <f>IF($A335="","",SUMIFS('Movements'!$E$6:$E$3005,'Movements'!$B$6:$B$3005,$A335,'Movements'!$D$6:$D$3005,"In"))</f>
      </c>
      <c r="J335" s="15">
        <f>IF($A335="","",SUMIFS('Movements'!$E$6:$E$3005,'Movements'!$B$6:$B$3005,$A335,'Movements'!$D$6:$D$3005,"Out"))</f>
      </c>
      <c r="K335" s="15">
        <f>IF($A335="","",N(G335)+I335-J335)</f>
      </c>
      <c r="L335" s="15">
        <f>IF($A335="","",K335*N(E335))</f>
      </c>
      <c r="M335" s="15">
        <f>IF(OR($A335="",E335="",F335=""),"",F335-E335)</f>
      </c>
      <c r="N335" s="16">
        <f>IF($A335="","",IF(K335&lt;=0,"Out of stock",IF(AND(H335&lt;&gt;"",K335&lt;=H335),"Reorder","OK")))</f>
      </c>
    </row>
    <row r="336" spans="1:14" x14ac:dyDescent="0.25">
      <c r="A336" s="12"/>
      <c r="B336" s="12"/>
      <c r="C336" s="12"/>
      <c r="D336" s="12"/>
      <c r="E336" s="14"/>
      <c r="F336" s="14"/>
      <c r="G336" s="14"/>
      <c r="H336" s="14"/>
      <c r="I336" s="15">
        <f>IF($A336="","",SUMIFS('Movements'!$E$6:$E$3005,'Movements'!$B$6:$B$3005,$A336,'Movements'!$D$6:$D$3005,"In"))</f>
      </c>
      <c r="J336" s="15">
        <f>IF($A336="","",SUMIFS('Movements'!$E$6:$E$3005,'Movements'!$B$6:$B$3005,$A336,'Movements'!$D$6:$D$3005,"Out"))</f>
      </c>
      <c r="K336" s="15">
        <f>IF($A336="","",N(G336)+I336-J336)</f>
      </c>
      <c r="L336" s="15">
        <f>IF($A336="","",K336*N(E336))</f>
      </c>
      <c r="M336" s="15">
        <f>IF(OR($A336="",E336="",F336=""),"",F336-E336)</f>
      </c>
      <c r="N336" s="16">
        <f>IF($A336="","",IF(K336&lt;=0,"Out of stock",IF(AND(H336&lt;&gt;"",K336&lt;=H336),"Reorder","OK")))</f>
      </c>
    </row>
    <row r="337" spans="1:14" x14ac:dyDescent="0.25">
      <c r="A337" s="12"/>
      <c r="B337" s="12"/>
      <c r="C337" s="12"/>
      <c r="D337" s="12"/>
      <c r="E337" s="14"/>
      <c r="F337" s="14"/>
      <c r="G337" s="14"/>
      <c r="H337" s="14"/>
      <c r="I337" s="15">
        <f>IF($A337="","",SUMIFS('Movements'!$E$6:$E$3005,'Movements'!$B$6:$B$3005,$A337,'Movements'!$D$6:$D$3005,"In"))</f>
      </c>
      <c r="J337" s="15">
        <f>IF($A337="","",SUMIFS('Movements'!$E$6:$E$3005,'Movements'!$B$6:$B$3005,$A337,'Movements'!$D$6:$D$3005,"Out"))</f>
      </c>
      <c r="K337" s="15">
        <f>IF($A337="","",N(G337)+I337-J337)</f>
      </c>
      <c r="L337" s="15">
        <f>IF($A337="","",K337*N(E337))</f>
      </c>
      <c r="M337" s="15">
        <f>IF(OR($A337="",E337="",F337=""),"",F337-E337)</f>
      </c>
      <c r="N337" s="16">
        <f>IF($A337="","",IF(K337&lt;=0,"Out of stock",IF(AND(H337&lt;&gt;"",K337&lt;=H337),"Reorder","OK")))</f>
      </c>
    </row>
    <row r="338" spans="1:14" x14ac:dyDescent="0.25">
      <c r="A338" s="12"/>
      <c r="B338" s="12"/>
      <c r="C338" s="12"/>
      <c r="D338" s="12"/>
      <c r="E338" s="14"/>
      <c r="F338" s="14"/>
      <c r="G338" s="14"/>
      <c r="H338" s="14"/>
      <c r="I338" s="15">
        <f>IF($A338="","",SUMIFS('Movements'!$E$6:$E$3005,'Movements'!$B$6:$B$3005,$A338,'Movements'!$D$6:$D$3005,"In"))</f>
      </c>
      <c r="J338" s="15">
        <f>IF($A338="","",SUMIFS('Movements'!$E$6:$E$3005,'Movements'!$B$6:$B$3005,$A338,'Movements'!$D$6:$D$3005,"Out"))</f>
      </c>
      <c r="K338" s="15">
        <f>IF($A338="","",N(G338)+I338-J338)</f>
      </c>
      <c r="L338" s="15">
        <f>IF($A338="","",K338*N(E338))</f>
      </c>
      <c r="M338" s="15">
        <f>IF(OR($A338="",E338="",F338=""),"",F338-E338)</f>
      </c>
      <c r="N338" s="16">
        <f>IF($A338="","",IF(K338&lt;=0,"Out of stock",IF(AND(H338&lt;&gt;"",K338&lt;=H338),"Reorder","OK")))</f>
      </c>
    </row>
    <row r="339" spans="1:14" x14ac:dyDescent="0.25">
      <c r="A339" s="12"/>
      <c r="B339" s="12"/>
      <c r="C339" s="12"/>
      <c r="D339" s="12"/>
      <c r="E339" s="14"/>
      <c r="F339" s="14"/>
      <c r="G339" s="14"/>
      <c r="H339" s="14"/>
      <c r="I339" s="15">
        <f>IF($A339="","",SUMIFS('Movements'!$E$6:$E$3005,'Movements'!$B$6:$B$3005,$A339,'Movements'!$D$6:$D$3005,"In"))</f>
      </c>
      <c r="J339" s="15">
        <f>IF($A339="","",SUMIFS('Movements'!$E$6:$E$3005,'Movements'!$B$6:$B$3005,$A339,'Movements'!$D$6:$D$3005,"Out"))</f>
      </c>
      <c r="K339" s="15">
        <f>IF($A339="","",N(G339)+I339-J339)</f>
      </c>
      <c r="L339" s="15">
        <f>IF($A339="","",K339*N(E339))</f>
      </c>
      <c r="M339" s="15">
        <f>IF(OR($A339="",E339="",F339=""),"",F339-E339)</f>
      </c>
      <c r="N339" s="16">
        <f>IF($A339="","",IF(K339&lt;=0,"Out of stock",IF(AND(H339&lt;&gt;"",K339&lt;=H339),"Reorder","OK")))</f>
      </c>
    </row>
    <row r="340" spans="1:14" x14ac:dyDescent="0.25">
      <c r="A340" s="12"/>
      <c r="B340" s="12"/>
      <c r="C340" s="12"/>
      <c r="D340" s="12"/>
      <c r="E340" s="14"/>
      <c r="F340" s="14"/>
      <c r="G340" s="14"/>
      <c r="H340" s="14"/>
      <c r="I340" s="15">
        <f>IF($A340="","",SUMIFS('Movements'!$E$6:$E$3005,'Movements'!$B$6:$B$3005,$A340,'Movements'!$D$6:$D$3005,"In"))</f>
      </c>
      <c r="J340" s="15">
        <f>IF($A340="","",SUMIFS('Movements'!$E$6:$E$3005,'Movements'!$B$6:$B$3005,$A340,'Movements'!$D$6:$D$3005,"Out"))</f>
      </c>
      <c r="K340" s="15">
        <f>IF($A340="","",N(G340)+I340-J340)</f>
      </c>
      <c r="L340" s="15">
        <f>IF($A340="","",K340*N(E340))</f>
      </c>
      <c r="M340" s="15">
        <f>IF(OR($A340="",E340="",F340=""),"",F340-E340)</f>
      </c>
      <c r="N340" s="16">
        <f>IF($A340="","",IF(K340&lt;=0,"Out of stock",IF(AND(H340&lt;&gt;"",K340&lt;=H340),"Reorder","OK")))</f>
      </c>
    </row>
    <row r="341" spans="1:14" x14ac:dyDescent="0.25">
      <c r="A341" s="12"/>
      <c r="B341" s="12"/>
      <c r="C341" s="12"/>
      <c r="D341" s="12"/>
      <c r="E341" s="14"/>
      <c r="F341" s="14"/>
      <c r="G341" s="14"/>
      <c r="H341" s="14"/>
      <c r="I341" s="15">
        <f>IF($A341="","",SUMIFS('Movements'!$E$6:$E$3005,'Movements'!$B$6:$B$3005,$A341,'Movements'!$D$6:$D$3005,"In"))</f>
      </c>
      <c r="J341" s="15">
        <f>IF($A341="","",SUMIFS('Movements'!$E$6:$E$3005,'Movements'!$B$6:$B$3005,$A341,'Movements'!$D$6:$D$3005,"Out"))</f>
      </c>
      <c r="K341" s="15">
        <f>IF($A341="","",N(G341)+I341-J341)</f>
      </c>
      <c r="L341" s="15">
        <f>IF($A341="","",K341*N(E341))</f>
      </c>
      <c r="M341" s="15">
        <f>IF(OR($A341="",E341="",F341=""),"",F341-E341)</f>
      </c>
      <c r="N341" s="16">
        <f>IF($A341="","",IF(K341&lt;=0,"Out of stock",IF(AND(H341&lt;&gt;"",K341&lt;=H341),"Reorder","OK")))</f>
      </c>
    </row>
    <row r="342" spans="1:14" x14ac:dyDescent="0.25">
      <c r="A342" s="12"/>
      <c r="B342" s="12"/>
      <c r="C342" s="12"/>
      <c r="D342" s="12"/>
      <c r="E342" s="14"/>
      <c r="F342" s="14"/>
      <c r="G342" s="14"/>
      <c r="H342" s="14"/>
      <c r="I342" s="15">
        <f>IF($A342="","",SUMIFS('Movements'!$E$6:$E$3005,'Movements'!$B$6:$B$3005,$A342,'Movements'!$D$6:$D$3005,"In"))</f>
      </c>
      <c r="J342" s="15">
        <f>IF($A342="","",SUMIFS('Movements'!$E$6:$E$3005,'Movements'!$B$6:$B$3005,$A342,'Movements'!$D$6:$D$3005,"Out"))</f>
      </c>
      <c r="K342" s="15">
        <f>IF($A342="","",N(G342)+I342-J342)</f>
      </c>
      <c r="L342" s="15">
        <f>IF($A342="","",K342*N(E342))</f>
      </c>
      <c r="M342" s="15">
        <f>IF(OR($A342="",E342="",F342=""),"",F342-E342)</f>
      </c>
      <c r="N342" s="16">
        <f>IF($A342="","",IF(K342&lt;=0,"Out of stock",IF(AND(H342&lt;&gt;"",K342&lt;=H342),"Reorder","OK")))</f>
      </c>
    </row>
    <row r="343" spans="1:14" x14ac:dyDescent="0.25">
      <c r="A343" s="12"/>
      <c r="B343" s="12"/>
      <c r="C343" s="12"/>
      <c r="D343" s="12"/>
      <c r="E343" s="14"/>
      <c r="F343" s="14"/>
      <c r="G343" s="14"/>
      <c r="H343" s="14"/>
      <c r="I343" s="15">
        <f>IF($A343="","",SUMIFS('Movements'!$E$6:$E$3005,'Movements'!$B$6:$B$3005,$A343,'Movements'!$D$6:$D$3005,"In"))</f>
      </c>
      <c r="J343" s="15">
        <f>IF($A343="","",SUMIFS('Movements'!$E$6:$E$3005,'Movements'!$B$6:$B$3005,$A343,'Movements'!$D$6:$D$3005,"Out"))</f>
      </c>
      <c r="K343" s="15">
        <f>IF($A343="","",N(G343)+I343-J343)</f>
      </c>
      <c r="L343" s="15">
        <f>IF($A343="","",K343*N(E343))</f>
      </c>
      <c r="M343" s="15">
        <f>IF(OR($A343="",E343="",F343=""),"",F343-E343)</f>
      </c>
      <c r="N343" s="16">
        <f>IF($A343="","",IF(K343&lt;=0,"Out of stock",IF(AND(H343&lt;&gt;"",K343&lt;=H343),"Reorder","OK")))</f>
      </c>
    </row>
    <row r="344" spans="1:14" x14ac:dyDescent="0.25">
      <c r="A344" s="12"/>
      <c r="B344" s="12"/>
      <c r="C344" s="12"/>
      <c r="D344" s="12"/>
      <c r="E344" s="14"/>
      <c r="F344" s="14"/>
      <c r="G344" s="14"/>
      <c r="H344" s="14"/>
      <c r="I344" s="15">
        <f>IF($A344="","",SUMIFS('Movements'!$E$6:$E$3005,'Movements'!$B$6:$B$3005,$A344,'Movements'!$D$6:$D$3005,"In"))</f>
      </c>
      <c r="J344" s="15">
        <f>IF($A344="","",SUMIFS('Movements'!$E$6:$E$3005,'Movements'!$B$6:$B$3005,$A344,'Movements'!$D$6:$D$3005,"Out"))</f>
      </c>
      <c r="K344" s="15">
        <f>IF($A344="","",N(G344)+I344-J344)</f>
      </c>
      <c r="L344" s="15">
        <f>IF($A344="","",K344*N(E344))</f>
      </c>
      <c r="M344" s="15">
        <f>IF(OR($A344="",E344="",F344=""),"",F344-E344)</f>
      </c>
      <c r="N344" s="16">
        <f>IF($A344="","",IF(K344&lt;=0,"Out of stock",IF(AND(H344&lt;&gt;"",K344&lt;=H344),"Reorder","OK")))</f>
      </c>
    </row>
    <row r="345" spans="1:14" x14ac:dyDescent="0.25">
      <c r="A345" s="12"/>
      <c r="B345" s="12"/>
      <c r="C345" s="12"/>
      <c r="D345" s="12"/>
      <c r="E345" s="14"/>
      <c r="F345" s="14"/>
      <c r="G345" s="14"/>
      <c r="H345" s="14"/>
      <c r="I345" s="15">
        <f>IF($A345="","",SUMIFS('Movements'!$E$6:$E$3005,'Movements'!$B$6:$B$3005,$A345,'Movements'!$D$6:$D$3005,"In"))</f>
      </c>
      <c r="J345" s="15">
        <f>IF($A345="","",SUMIFS('Movements'!$E$6:$E$3005,'Movements'!$B$6:$B$3005,$A345,'Movements'!$D$6:$D$3005,"Out"))</f>
      </c>
      <c r="K345" s="15">
        <f>IF($A345="","",N(G345)+I345-J345)</f>
      </c>
      <c r="L345" s="15">
        <f>IF($A345="","",K345*N(E345))</f>
      </c>
      <c r="M345" s="15">
        <f>IF(OR($A345="",E345="",F345=""),"",F345-E345)</f>
      </c>
      <c r="N345" s="16">
        <f>IF($A345="","",IF(K345&lt;=0,"Out of stock",IF(AND(H345&lt;&gt;"",K345&lt;=H345),"Reorder","OK")))</f>
      </c>
    </row>
    <row r="346" spans="1:14" x14ac:dyDescent="0.25">
      <c r="A346" s="12"/>
      <c r="B346" s="12"/>
      <c r="C346" s="12"/>
      <c r="D346" s="12"/>
      <c r="E346" s="14"/>
      <c r="F346" s="14"/>
      <c r="G346" s="14"/>
      <c r="H346" s="14"/>
      <c r="I346" s="15">
        <f>IF($A346="","",SUMIFS('Movements'!$E$6:$E$3005,'Movements'!$B$6:$B$3005,$A346,'Movements'!$D$6:$D$3005,"In"))</f>
      </c>
      <c r="J346" s="15">
        <f>IF($A346="","",SUMIFS('Movements'!$E$6:$E$3005,'Movements'!$B$6:$B$3005,$A346,'Movements'!$D$6:$D$3005,"Out"))</f>
      </c>
      <c r="K346" s="15">
        <f>IF($A346="","",N(G346)+I346-J346)</f>
      </c>
      <c r="L346" s="15">
        <f>IF($A346="","",K346*N(E346))</f>
      </c>
      <c r="M346" s="15">
        <f>IF(OR($A346="",E346="",F346=""),"",F346-E346)</f>
      </c>
      <c r="N346" s="16">
        <f>IF($A346="","",IF(K346&lt;=0,"Out of stock",IF(AND(H346&lt;&gt;"",K346&lt;=H346),"Reorder","OK")))</f>
      </c>
    </row>
    <row r="347" spans="1:14" x14ac:dyDescent="0.25">
      <c r="A347" s="12"/>
      <c r="B347" s="12"/>
      <c r="C347" s="12"/>
      <c r="D347" s="12"/>
      <c r="E347" s="14"/>
      <c r="F347" s="14"/>
      <c r="G347" s="14"/>
      <c r="H347" s="14"/>
      <c r="I347" s="15">
        <f>IF($A347="","",SUMIFS('Movements'!$E$6:$E$3005,'Movements'!$B$6:$B$3005,$A347,'Movements'!$D$6:$D$3005,"In"))</f>
      </c>
      <c r="J347" s="15">
        <f>IF($A347="","",SUMIFS('Movements'!$E$6:$E$3005,'Movements'!$B$6:$B$3005,$A347,'Movements'!$D$6:$D$3005,"Out"))</f>
      </c>
      <c r="K347" s="15">
        <f>IF($A347="","",N(G347)+I347-J347)</f>
      </c>
      <c r="L347" s="15">
        <f>IF($A347="","",K347*N(E347))</f>
      </c>
      <c r="M347" s="15">
        <f>IF(OR($A347="",E347="",F347=""),"",F347-E347)</f>
      </c>
      <c r="N347" s="16">
        <f>IF($A347="","",IF(K347&lt;=0,"Out of stock",IF(AND(H347&lt;&gt;"",K347&lt;=H347),"Reorder","OK")))</f>
      </c>
    </row>
    <row r="348" spans="1:14" x14ac:dyDescent="0.25">
      <c r="A348" s="12"/>
      <c r="B348" s="12"/>
      <c r="C348" s="12"/>
      <c r="D348" s="12"/>
      <c r="E348" s="14"/>
      <c r="F348" s="14"/>
      <c r="G348" s="14"/>
      <c r="H348" s="14"/>
      <c r="I348" s="15">
        <f>IF($A348="","",SUMIFS('Movements'!$E$6:$E$3005,'Movements'!$B$6:$B$3005,$A348,'Movements'!$D$6:$D$3005,"In"))</f>
      </c>
      <c r="J348" s="15">
        <f>IF($A348="","",SUMIFS('Movements'!$E$6:$E$3005,'Movements'!$B$6:$B$3005,$A348,'Movements'!$D$6:$D$3005,"Out"))</f>
      </c>
      <c r="K348" s="15">
        <f>IF($A348="","",N(G348)+I348-J348)</f>
      </c>
      <c r="L348" s="15">
        <f>IF($A348="","",K348*N(E348))</f>
      </c>
      <c r="M348" s="15">
        <f>IF(OR($A348="",E348="",F348=""),"",F348-E348)</f>
      </c>
      <c r="N348" s="16">
        <f>IF($A348="","",IF(K348&lt;=0,"Out of stock",IF(AND(H348&lt;&gt;"",K348&lt;=H348),"Reorder","OK")))</f>
      </c>
    </row>
    <row r="349" spans="1:14" x14ac:dyDescent="0.25">
      <c r="A349" s="12"/>
      <c r="B349" s="12"/>
      <c r="C349" s="12"/>
      <c r="D349" s="12"/>
      <c r="E349" s="14"/>
      <c r="F349" s="14"/>
      <c r="G349" s="14"/>
      <c r="H349" s="14"/>
      <c r="I349" s="15">
        <f>IF($A349="","",SUMIFS('Movements'!$E$6:$E$3005,'Movements'!$B$6:$B$3005,$A349,'Movements'!$D$6:$D$3005,"In"))</f>
      </c>
      <c r="J349" s="15">
        <f>IF($A349="","",SUMIFS('Movements'!$E$6:$E$3005,'Movements'!$B$6:$B$3005,$A349,'Movements'!$D$6:$D$3005,"Out"))</f>
      </c>
      <c r="K349" s="15">
        <f>IF($A349="","",N(G349)+I349-J349)</f>
      </c>
      <c r="L349" s="15">
        <f>IF($A349="","",K349*N(E349))</f>
      </c>
      <c r="M349" s="15">
        <f>IF(OR($A349="",E349="",F349=""),"",F349-E349)</f>
      </c>
      <c r="N349" s="16">
        <f>IF($A349="","",IF(K349&lt;=0,"Out of stock",IF(AND(H349&lt;&gt;"",K349&lt;=H349),"Reorder","OK")))</f>
      </c>
    </row>
    <row r="350" spans="1:14" x14ac:dyDescent="0.25">
      <c r="A350" s="12"/>
      <c r="B350" s="12"/>
      <c r="C350" s="12"/>
      <c r="D350" s="12"/>
      <c r="E350" s="14"/>
      <c r="F350" s="14"/>
      <c r="G350" s="14"/>
      <c r="H350" s="14"/>
      <c r="I350" s="15">
        <f>IF($A350="","",SUMIFS('Movements'!$E$6:$E$3005,'Movements'!$B$6:$B$3005,$A350,'Movements'!$D$6:$D$3005,"In"))</f>
      </c>
      <c r="J350" s="15">
        <f>IF($A350="","",SUMIFS('Movements'!$E$6:$E$3005,'Movements'!$B$6:$B$3005,$A350,'Movements'!$D$6:$D$3005,"Out"))</f>
      </c>
      <c r="K350" s="15">
        <f>IF($A350="","",N(G350)+I350-J350)</f>
      </c>
      <c r="L350" s="15">
        <f>IF($A350="","",K350*N(E350))</f>
      </c>
      <c r="M350" s="15">
        <f>IF(OR($A350="",E350="",F350=""),"",F350-E350)</f>
      </c>
      <c r="N350" s="16">
        <f>IF($A350="","",IF(K350&lt;=0,"Out of stock",IF(AND(H350&lt;&gt;"",K350&lt;=H350),"Reorder","OK")))</f>
      </c>
    </row>
    <row r="351" spans="1:14" x14ac:dyDescent="0.25">
      <c r="A351" s="12"/>
      <c r="B351" s="12"/>
      <c r="C351" s="12"/>
      <c r="D351" s="12"/>
      <c r="E351" s="14"/>
      <c r="F351" s="14"/>
      <c r="G351" s="14"/>
      <c r="H351" s="14"/>
      <c r="I351" s="15">
        <f>IF($A351="","",SUMIFS('Movements'!$E$6:$E$3005,'Movements'!$B$6:$B$3005,$A351,'Movements'!$D$6:$D$3005,"In"))</f>
      </c>
      <c r="J351" s="15">
        <f>IF($A351="","",SUMIFS('Movements'!$E$6:$E$3005,'Movements'!$B$6:$B$3005,$A351,'Movements'!$D$6:$D$3005,"Out"))</f>
      </c>
      <c r="K351" s="15">
        <f>IF($A351="","",N(G351)+I351-J351)</f>
      </c>
      <c r="L351" s="15">
        <f>IF($A351="","",K351*N(E351))</f>
      </c>
      <c r="M351" s="15">
        <f>IF(OR($A351="",E351="",F351=""),"",F351-E351)</f>
      </c>
      <c r="N351" s="16">
        <f>IF($A351="","",IF(K351&lt;=0,"Out of stock",IF(AND(H351&lt;&gt;"",K351&lt;=H351),"Reorder","OK")))</f>
      </c>
    </row>
    <row r="352" spans="1:14" x14ac:dyDescent="0.25">
      <c r="A352" s="12"/>
      <c r="B352" s="12"/>
      <c r="C352" s="12"/>
      <c r="D352" s="12"/>
      <c r="E352" s="14"/>
      <c r="F352" s="14"/>
      <c r="G352" s="14"/>
      <c r="H352" s="14"/>
      <c r="I352" s="15">
        <f>IF($A352="","",SUMIFS('Movements'!$E$6:$E$3005,'Movements'!$B$6:$B$3005,$A352,'Movements'!$D$6:$D$3005,"In"))</f>
      </c>
      <c r="J352" s="15">
        <f>IF($A352="","",SUMIFS('Movements'!$E$6:$E$3005,'Movements'!$B$6:$B$3005,$A352,'Movements'!$D$6:$D$3005,"Out"))</f>
      </c>
      <c r="K352" s="15">
        <f>IF($A352="","",N(G352)+I352-J352)</f>
      </c>
      <c r="L352" s="15">
        <f>IF($A352="","",K352*N(E352))</f>
      </c>
      <c r="M352" s="15">
        <f>IF(OR($A352="",E352="",F352=""),"",F352-E352)</f>
      </c>
      <c r="N352" s="16">
        <f>IF($A352="","",IF(K352&lt;=0,"Out of stock",IF(AND(H352&lt;&gt;"",K352&lt;=H352),"Reorder","OK")))</f>
      </c>
    </row>
    <row r="353" spans="1:14" x14ac:dyDescent="0.25">
      <c r="A353" s="12"/>
      <c r="B353" s="12"/>
      <c r="C353" s="12"/>
      <c r="D353" s="12"/>
      <c r="E353" s="14"/>
      <c r="F353" s="14"/>
      <c r="G353" s="14"/>
      <c r="H353" s="14"/>
      <c r="I353" s="15">
        <f>IF($A353="","",SUMIFS('Movements'!$E$6:$E$3005,'Movements'!$B$6:$B$3005,$A353,'Movements'!$D$6:$D$3005,"In"))</f>
      </c>
      <c r="J353" s="15">
        <f>IF($A353="","",SUMIFS('Movements'!$E$6:$E$3005,'Movements'!$B$6:$B$3005,$A353,'Movements'!$D$6:$D$3005,"Out"))</f>
      </c>
      <c r="K353" s="15">
        <f>IF($A353="","",N(G353)+I353-J353)</f>
      </c>
      <c r="L353" s="15">
        <f>IF($A353="","",K353*N(E353))</f>
      </c>
      <c r="M353" s="15">
        <f>IF(OR($A353="",E353="",F353=""),"",F353-E353)</f>
      </c>
      <c r="N353" s="16">
        <f>IF($A353="","",IF(K353&lt;=0,"Out of stock",IF(AND(H353&lt;&gt;"",K353&lt;=H353),"Reorder","OK")))</f>
      </c>
    </row>
    <row r="354" spans="1:14" x14ac:dyDescent="0.25">
      <c r="A354" s="12"/>
      <c r="B354" s="12"/>
      <c r="C354" s="12"/>
      <c r="D354" s="12"/>
      <c r="E354" s="14"/>
      <c r="F354" s="14"/>
      <c r="G354" s="14"/>
      <c r="H354" s="14"/>
      <c r="I354" s="15">
        <f>IF($A354="","",SUMIFS('Movements'!$E$6:$E$3005,'Movements'!$B$6:$B$3005,$A354,'Movements'!$D$6:$D$3005,"In"))</f>
      </c>
      <c r="J354" s="15">
        <f>IF($A354="","",SUMIFS('Movements'!$E$6:$E$3005,'Movements'!$B$6:$B$3005,$A354,'Movements'!$D$6:$D$3005,"Out"))</f>
      </c>
      <c r="K354" s="15">
        <f>IF($A354="","",N(G354)+I354-J354)</f>
      </c>
      <c r="L354" s="15">
        <f>IF($A354="","",K354*N(E354))</f>
      </c>
      <c r="M354" s="15">
        <f>IF(OR($A354="",E354="",F354=""),"",F354-E354)</f>
      </c>
      <c r="N354" s="16">
        <f>IF($A354="","",IF(K354&lt;=0,"Out of stock",IF(AND(H354&lt;&gt;"",K354&lt;=H354),"Reorder","OK")))</f>
      </c>
    </row>
    <row r="355" spans="1:14" x14ac:dyDescent="0.25">
      <c r="A355" s="12"/>
      <c r="B355" s="12"/>
      <c r="C355" s="12"/>
      <c r="D355" s="12"/>
      <c r="E355" s="14"/>
      <c r="F355" s="14"/>
      <c r="G355" s="14"/>
      <c r="H355" s="14"/>
      <c r="I355" s="15">
        <f>IF($A355="","",SUMIFS('Movements'!$E$6:$E$3005,'Movements'!$B$6:$B$3005,$A355,'Movements'!$D$6:$D$3005,"In"))</f>
      </c>
      <c r="J355" s="15">
        <f>IF($A355="","",SUMIFS('Movements'!$E$6:$E$3005,'Movements'!$B$6:$B$3005,$A355,'Movements'!$D$6:$D$3005,"Out"))</f>
      </c>
      <c r="K355" s="15">
        <f>IF($A355="","",N(G355)+I355-J355)</f>
      </c>
      <c r="L355" s="15">
        <f>IF($A355="","",K355*N(E355))</f>
      </c>
      <c r="M355" s="15">
        <f>IF(OR($A355="",E355="",F355=""),"",F355-E355)</f>
      </c>
      <c r="N355" s="16">
        <f>IF($A355="","",IF(K355&lt;=0,"Out of stock",IF(AND(H355&lt;&gt;"",K355&lt;=H355),"Reorder","OK")))</f>
      </c>
    </row>
    <row r="356" spans="1:14" x14ac:dyDescent="0.25">
      <c r="A356" s="12"/>
      <c r="B356" s="12"/>
      <c r="C356" s="12"/>
      <c r="D356" s="12"/>
      <c r="E356" s="14"/>
      <c r="F356" s="14"/>
      <c r="G356" s="14"/>
      <c r="H356" s="14"/>
      <c r="I356" s="15">
        <f>IF($A356="","",SUMIFS('Movements'!$E$6:$E$3005,'Movements'!$B$6:$B$3005,$A356,'Movements'!$D$6:$D$3005,"In"))</f>
      </c>
      <c r="J356" s="15">
        <f>IF($A356="","",SUMIFS('Movements'!$E$6:$E$3005,'Movements'!$B$6:$B$3005,$A356,'Movements'!$D$6:$D$3005,"Out"))</f>
      </c>
      <c r="K356" s="15">
        <f>IF($A356="","",N(G356)+I356-J356)</f>
      </c>
      <c r="L356" s="15">
        <f>IF($A356="","",K356*N(E356))</f>
      </c>
      <c r="M356" s="15">
        <f>IF(OR($A356="",E356="",F356=""),"",F356-E356)</f>
      </c>
      <c r="N356" s="16">
        <f>IF($A356="","",IF(K356&lt;=0,"Out of stock",IF(AND(H356&lt;&gt;"",K356&lt;=H356),"Reorder","OK")))</f>
      </c>
    </row>
    <row r="357" spans="1:14" x14ac:dyDescent="0.25">
      <c r="A357" s="12"/>
      <c r="B357" s="12"/>
      <c r="C357" s="12"/>
      <c r="D357" s="12"/>
      <c r="E357" s="14"/>
      <c r="F357" s="14"/>
      <c r="G357" s="14"/>
      <c r="H357" s="14"/>
      <c r="I357" s="15">
        <f>IF($A357="","",SUMIFS('Movements'!$E$6:$E$3005,'Movements'!$B$6:$B$3005,$A357,'Movements'!$D$6:$D$3005,"In"))</f>
      </c>
      <c r="J357" s="15">
        <f>IF($A357="","",SUMIFS('Movements'!$E$6:$E$3005,'Movements'!$B$6:$B$3005,$A357,'Movements'!$D$6:$D$3005,"Out"))</f>
      </c>
      <c r="K357" s="15">
        <f>IF($A357="","",N(G357)+I357-J357)</f>
      </c>
      <c r="L357" s="15">
        <f>IF($A357="","",K357*N(E357))</f>
      </c>
      <c r="M357" s="15">
        <f>IF(OR($A357="",E357="",F357=""),"",F357-E357)</f>
      </c>
      <c r="N357" s="16">
        <f>IF($A357="","",IF(K357&lt;=0,"Out of stock",IF(AND(H357&lt;&gt;"",K357&lt;=H357),"Reorder","OK")))</f>
      </c>
    </row>
    <row r="358" spans="1:14" x14ac:dyDescent="0.25">
      <c r="A358" s="12"/>
      <c r="B358" s="12"/>
      <c r="C358" s="12"/>
      <c r="D358" s="12"/>
      <c r="E358" s="14"/>
      <c r="F358" s="14"/>
      <c r="G358" s="14"/>
      <c r="H358" s="14"/>
      <c r="I358" s="15">
        <f>IF($A358="","",SUMIFS('Movements'!$E$6:$E$3005,'Movements'!$B$6:$B$3005,$A358,'Movements'!$D$6:$D$3005,"In"))</f>
      </c>
      <c r="J358" s="15">
        <f>IF($A358="","",SUMIFS('Movements'!$E$6:$E$3005,'Movements'!$B$6:$B$3005,$A358,'Movements'!$D$6:$D$3005,"Out"))</f>
      </c>
      <c r="K358" s="15">
        <f>IF($A358="","",N(G358)+I358-J358)</f>
      </c>
      <c r="L358" s="15">
        <f>IF($A358="","",K358*N(E358))</f>
      </c>
      <c r="M358" s="15">
        <f>IF(OR($A358="",E358="",F358=""),"",F358-E358)</f>
      </c>
      <c r="N358" s="16">
        <f>IF($A358="","",IF(K358&lt;=0,"Out of stock",IF(AND(H358&lt;&gt;"",K358&lt;=H358),"Reorder","OK")))</f>
      </c>
    </row>
    <row r="359" spans="1:14" x14ac:dyDescent="0.25">
      <c r="A359" s="12"/>
      <c r="B359" s="12"/>
      <c r="C359" s="12"/>
      <c r="D359" s="12"/>
      <c r="E359" s="14"/>
      <c r="F359" s="14"/>
      <c r="G359" s="14"/>
      <c r="H359" s="14"/>
      <c r="I359" s="15">
        <f>IF($A359="","",SUMIFS('Movements'!$E$6:$E$3005,'Movements'!$B$6:$B$3005,$A359,'Movements'!$D$6:$D$3005,"In"))</f>
      </c>
      <c r="J359" s="15">
        <f>IF($A359="","",SUMIFS('Movements'!$E$6:$E$3005,'Movements'!$B$6:$B$3005,$A359,'Movements'!$D$6:$D$3005,"Out"))</f>
      </c>
      <c r="K359" s="15">
        <f>IF($A359="","",N(G359)+I359-J359)</f>
      </c>
      <c r="L359" s="15">
        <f>IF($A359="","",K359*N(E359))</f>
      </c>
      <c r="M359" s="15">
        <f>IF(OR($A359="",E359="",F359=""),"",F359-E359)</f>
      </c>
      <c r="N359" s="16">
        <f>IF($A359="","",IF(K359&lt;=0,"Out of stock",IF(AND(H359&lt;&gt;"",K359&lt;=H359),"Reorder","OK")))</f>
      </c>
    </row>
    <row r="360" spans="1:14" x14ac:dyDescent="0.25">
      <c r="A360" s="12"/>
      <c r="B360" s="12"/>
      <c r="C360" s="12"/>
      <c r="D360" s="12"/>
      <c r="E360" s="14"/>
      <c r="F360" s="14"/>
      <c r="G360" s="14"/>
      <c r="H360" s="14"/>
      <c r="I360" s="15">
        <f>IF($A360="","",SUMIFS('Movements'!$E$6:$E$3005,'Movements'!$B$6:$B$3005,$A360,'Movements'!$D$6:$D$3005,"In"))</f>
      </c>
      <c r="J360" s="15">
        <f>IF($A360="","",SUMIFS('Movements'!$E$6:$E$3005,'Movements'!$B$6:$B$3005,$A360,'Movements'!$D$6:$D$3005,"Out"))</f>
      </c>
      <c r="K360" s="15">
        <f>IF($A360="","",N(G360)+I360-J360)</f>
      </c>
      <c r="L360" s="15">
        <f>IF($A360="","",K360*N(E360))</f>
      </c>
      <c r="M360" s="15">
        <f>IF(OR($A360="",E360="",F360=""),"",F360-E360)</f>
      </c>
      <c r="N360" s="16">
        <f>IF($A360="","",IF(K360&lt;=0,"Out of stock",IF(AND(H360&lt;&gt;"",K360&lt;=H360),"Reorder","OK")))</f>
      </c>
    </row>
    <row r="361" spans="1:14" x14ac:dyDescent="0.25">
      <c r="A361" s="12"/>
      <c r="B361" s="12"/>
      <c r="C361" s="12"/>
      <c r="D361" s="12"/>
      <c r="E361" s="14"/>
      <c r="F361" s="14"/>
      <c r="G361" s="14"/>
      <c r="H361" s="14"/>
      <c r="I361" s="15">
        <f>IF($A361="","",SUMIFS('Movements'!$E$6:$E$3005,'Movements'!$B$6:$B$3005,$A361,'Movements'!$D$6:$D$3005,"In"))</f>
      </c>
      <c r="J361" s="15">
        <f>IF($A361="","",SUMIFS('Movements'!$E$6:$E$3005,'Movements'!$B$6:$B$3005,$A361,'Movements'!$D$6:$D$3005,"Out"))</f>
      </c>
      <c r="K361" s="15">
        <f>IF($A361="","",N(G361)+I361-J361)</f>
      </c>
      <c r="L361" s="15">
        <f>IF($A361="","",K361*N(E361))</f>
      </c>
      <c r="M361" s="15">
        <f>IF(OR($A361="",E361="",F361=""),"",F361-E361)</f>
      </c>
      <c r="N361" s="16">
        <f>IF($A361="","",IF(K361&lt;=0,"Out of stock",IF(AND(H361&lt;&gt;"",K361&lt;=H361),"Reorder","OK")))</f>
      </c>
    </row>
    <row r="362" spans="1:14" x14ac:dyDescent="0.25">
      <c r="A362" s="12"/>
      <c r="B362" s="12"/>
      <c r="C362" s="12"/>
      <c r="D362" s="12"/>
      <c r="E362" s="14"/>
      <c r="F362" s="14"/>
      <c r="G362" s="14"/>
      <c r="H362" s="14"/>
      <c r="I362" s="15">
        <f>IF($A362="","",SUMIFS('Movements'!$E$6:$E$3005,'Movements'!$B$6:$B$3005,$A362,'Movements'!$D$6:$D$3005,"In"))</f>
      </c>
      <c r="J362" s="15">
        <f>IF($A362="","",SUMIFS('Movements'!$E$6:$E$3005,'Movements'!$B$6:$B$3005,$A362,'Movements'!$D$6:$D$3005,"Out"))</f>
      </c>
      <c r="K362" s="15">
        <f>IF($A362="","",N(G362)+I362-J362)</f>
      </c>
      <c r="L362" s="15">
        <f>IF($A362="","",K362*N(E362))</f>
      </c>
      <c r="M362" s="15">
        <f>IF(OR($A362="",E362="",F362=""),"",F362-E362)</f>
      </c>
      <c r="N362" s="16">
        <f>IF($A362="","",IF(K362&lt;=0,"Out of stock",IF(AND(H362&lt;&gt;"",K362&lt;=H362),"Reorder","OK")))</f>
      </c>
    </row>
    <row r="363" spans="1:14" x14ac:dyDescent="0.25">
      <c r="A363" s="12"/>
      <c r="B363" s="12"/>
      <c r="C363" s="12"/>
      <c r="D363" s="12"/>
      <c r="E363" s="14"/>
      <c r="F363" s="14"/>
      <c r="G363" s="14"/>
      <c r="H363" s="14"/>
      <c r="I363" s="15">
        <f>IF($A363="","",SUMIFS('Movements'!$E$6:$E$3005,'Movements'!$B$6:$B$3005,$A363,'Movements'!$D$6:$D$3005,"In"))</f>
      </c>
      <c r="J363" s="15">
        <f>IF($A363="","",SUMIFS('Movements'!$E$6:$E$3005,'Movements'!$B$6:$B$3005,$A363,'Movements'!$D$6:$D$3005,"Out"))</f>
      </c>
      <c r="K363" s="15">
        <f>IF($A363="","",N(G363)+I363-J363)</f>
      </c>
      <c r="L363" s="15">
        <f>IF($A363="","",K363*N(E363))</f>
      </c>
      <c r="M363" s="15">
        <f>IF(OR($A363="",E363="",F363=""),"",F363-E363)</f>
      </c>
      <c r="N363" s="16">
        <f>IF($A363="","",IF(K363&lt;=0,"Out of stock",IF(AND(H363&lt;&gt;"",K363&lt;=H363),"Reorder","OK")))</f>
      </c>
    </row>
    <row r="364" spans="1:14" x14ac:dyDescent="0.25">
      <c r="A364" s="12"/>
      <c r="B364" s="12"/>
      <c r="C364" s="12"/>
      <c r="D364" s="12"/>
      <c r="E364" s="14"/>
      <c r="F364" s="14"/>
      <c r="G364" s="14"/>
      <c r="H364" s="14"/>
      <c r="I364" s="15">
        <f>IF($A364="","",SUMIFS('Movements'!$E$6:$E$3005,'Movements'!$B$6:$B$3005,$A364,'Movements'!$D$6:$D$3005,"In"))</f>
      </c>
      <c r="J364" s="15">
        <f>IF($A364="","",SUMIFS('Movements'!$E$6:$E$3005,'Movements'!$B$6:$B$3005,$A364,'Movements'!$D$6:$D$3005,"Out"))</f>
      </c>
      <c r="K364" s="15">
        <f>IF($A364="","",N(G364)+I364-J364)</f>
      </c>
      <c r="L364" s="15">
        <f>IF($A364="","",K364*N(E364))</f>
      </c>
      <c r="M364" s="15">
        <f>IF(OR($A364="",E364="",F364=""),"",F364-E364)</f>
      </c>
      <c r="N364" s="16">
        <f>IF($A364="","",IF(K364&lt;=0,"Out of stock",IF(AND(H364&lt;&gt;"",K364&lt;=H364),"Reorder","OK")))</f>
      </c>
    </row>
    <row r="365" spans="1:14" x14ac:dyDescent="0.25">
      <c r="A365" s="12"/>
      <c r="B365" s="12"/>
      <c r="C365" s="12"/>
      <c r="D365" s="12"/>
      <c r="E365" s="14"/>
      <c r="F365" s="14"/>
      <c r="G365" s="14"/>
      <c r="H365" s="14"/>
      <c r="I365" s="15">
        <f>IF($A365="","",SUMIFS('Movements'!$E$6:$E$3005,'Movements'!$B$6:$B$3005,$A365,'Movements'!$D$6:$D$3005,"In"))</f>
      </c>
      <c r="J365" s="15">
        <f>IF($A365="","",SUMIFS('Movements'!$E$6:$E$3005,'Movements'!$B$6:$B$3005,$A365,'Movements'!$D$6:$D$3005,"Out"))</f>
      </c>
      <c r="K365" s="15">
        <f>IF($A365="","",N(G365)+I365-J365)</f>
      </c>
      <c r="L365" s="15">
        <f>IF($A365="","",K365*N(E365))</f>
      </c>
      <c r="M365" s="15">
        <f>IF(OR($A365="",E365="",F365=""),"",F365-E365)</f>
      </c>
      <c r="N365" s="16">
        <f>IF($A365="","",IF(K365&lt;=0,"Out of stock",IF(AND(H365&lt;&gt;"",K365&lt;=H365),"Reorder","OK")))</f>
      </c>
    </row>
    <row r="366" spans="1:14" x14ac:dyDescent="0.25">
      <c r="A366" s="12"/>
      <c r="B366" s="12"/>
      <c r="C366" s="12"/>
      <c r="D366" s="12"/>
      <c r="E366" s="14"/>
      <c r="F366" s="14"/>
      <c r="G366" s="14"/>
      <c r="H366" s="14"/>
      <c r="I366" s="15">
        <f>IF($A366="","",SUMIFS('Movements'!$E$6:$E$3005,'Movements'!$B$6:$B$3005,$A366,'Movements'!$D$6:$D$3005,"In"))</f>
      </c>
      <c r="J366" s="15">
        <f>IF($A366="","",SUMIFS('Movements'!$E$6:$E$3005,'Movements'!$B$6:$B$3005,$A366,'Movements'!$D$6:$D$3005,"Out"))</f>
      </c>
      <c r="K366" s="15">
        <f>IF($A366="","",N(G366)+I366-J366)</f>
      </c>
      <c r="L366" s="15">
        <f>IF($A366="","",K366*N(E366))</f>
      </c>
      <c r="M366" s="15">
        <f>IF(OR($A366="",E366="",F366=""),"",F366-E366)</f>
      </c>
      <c r="N366" s="16">
        <f>IF($A366="","",IF(K366&lt;=0,"Out of stock",IF(AND(H366&lt;&gt;"",K366&lt;=H366),"Reorder","OK")))</f>
      </c>
    </row>
    <row r="367" spans="1:14" x14ac:dyDescent="0.25">
      <c r="A367" s="12"/>
      <c r="B367" s="12"/>
      <c r="C367" s="12"/>
      <c r="D367" s="12"/>
      <c r="E367" s="14"/>
      <c r="F367" s="14"/>
      <c r="G367" s="14"/>
      <c r="H367" s="14"/>
      <c r="I367" s="15">
        <f>IF($A367="","",SUMIFS('Movements'!$E$6:$E$3005,'Movements'!$B$6:$B$3005,$A367,'Movements'!$D$6:$D$3005,"In"))</f>
      </c>
      <c r="J367" s="15">
        <f>IF($A367="","",SUMIFS('Movements'!$E$6:$E$3005,'Movements'!$B$6:$B$3005,$A367,'Movements'!$D$6:$D$3005,"Out"))</f>
      </c>
      <c r="K367" s="15">
        <f>IF($A367="","",N(G367)+I367-J367)</f>
      </c>
      <c r="L367" s="15">
        <f>IF($A367="","",K367*N(E367))</f>
      </c>
      <c r="M367" s="15">
        <f>IF(OR($A367="",E367="",F367=""),"",F367-E367)</f>
      </c>
      <c r="N367" s="16">
        <f>IF($A367="","",IF(K367&lt;=0,"Out of stock",IF(AND(H367&lt;&gt;"",K367&lt;=H367),"Reorder","OK")))</f>
      </c>
    </row>
    <row r="368" spans="1:14" x14ac:dyDescent="0.25">
      <c r="A368" s="12"/>
      <c r="B368" s="12"/>
      <c r="C368" s="12"/>
      <c r="D368" s="12"/>
      <c r="E368" s="14"/>
      <c r="F368" s="14"/>
      <c r="G368" s="14"/>
      <c r="H368" s="14"/>
      <c r="I368" s="15">
        <f>IF($A368="","",SUMIFS('Movements'!$E$6:$E$3005,'Movements'!$B$6:$B$3005,$A368,'Movements'!$D$6:$D$3005,"In"))</f>
      </c>
      <c r="J368" s="15">
        <f>IF($A368="","",SUMIFS('Movements'!$E$6:$E$3005,'Movements'!$B$6:$B$3005,$A368,'Movements'!$D$6:$D$3005,"Out"))</f>
      </c>
      <c r="K368" s="15">
        <f>IF($A368="","",N(G368)+I368-J368)</f>
      </c>
      <c r="L368" s="15">
        <f>IF($A368="","",K368*N(E368))</f>
      </c>
      <c r="M368" s="15">
        <f>IF(OR($A368="",E368="",F368=""),"",F368-E368)</f>
      </c>
      <c r="N368" s="16">
        <f>IF($A368="","",IF(K368&lt;=0,"Out of stock",IF(AND(H368&lt;&gt;"",K368&lt;=H368),"Reorder","OK")))</f>
      </c>
    </row>
    <row r="369" spans="1:14" x14ac:dyDescent="0.25">
      <c r="A369" s="12"/>
      <c r="B369" s="12"/>
      <c r="C369" s="12"/>
      <c r="D369" s="12"/>
      <c r="E369" s="14"/>
      <c r="F369" s="14"/>
      <c r="G369" s="14"/>
      <c r="H369" s="14"/>
      <c r="I369" s="15">
        <f>IF($A369="","",SUMIFS('Movements'!$E$6:$E$3005,'Movements'!$B$6:$B$3005,$A369,'Movements'!$D$6:$D$3005,"In"))</f>
      </c>
      <c r="J369" s="15">
        <f>IF($A369="","",SUMIFS('Movements'!$E$6:$E$3005,'Movements'!$B$6:$B$3005,$A369,'Movements'!$D$6:$D$3005,"Out"))</f>
      </c>
      <c r="K369" s="15">
        <f>IF($A369="","",N(G369)+I369-J369)</f>
      </c>
      <c r="L369" s="15">
        <f>IF($A369="","",K369*N(E369))</f>
      </c>
      <c r="M369" s="15">
        <f>IF(OR($A369="",E369="",F369=""),"",F369-E369)</f>
      </c>
      <c r="N369" s="16">
        <f>IF($A369="","",IF(K369&lt;=0,"Out of stock",IF(AND(H369&lt;&gt;"",K369&lt;=H369),"Reorder","OK")))</f>
      </c>
    </row>
    <row r="370" spans="1:14" x14ac:dyDescent="0.25">
      <c r="A370" s="12"/>
      <c r="B370" s="12"/>
      <c r="C370" s="12"/>
      <c r="D370" s="12"/>
      <c r="E370" s="14"/>
      <c r="F370" s="14"/>
      <c r="G370" s="14"/>
      <c r="H370" s="14"/>
      <c r="I370" s="15">
        <f>IF($A370="","",SUMIFS('Movements'!$E$6:$E$3005,'Movements'!$B$6:$B$3005,$A370,'Movements'!$D$6:$D$3005,"In"))</f>
      </c>
      <c r="J370" s="15">
        <f>IF($A370="","",SUMIFS('Movements'!$E$6:$E$3005,'Movements'!$B$6:$B$3005,$A370,'Movements'!$D$6:$D$3005,"Out"))</f>
      </c>
      <c r="K370" s="15">
        <f>IF($A370="","",N(G370)+I370-J370)</f>
      </c>
      <c r="L370" s="15">
        <f>IF($A370="","",K370*N(E370))</f>
      </c>
      <c r="M370" s="15">
        <f>IF(OR($A370="",E370="",F370=""),"",F370-E370)</f>
      </c>
      <c r="N370" s="16">
        <f>IF($A370="","",IF(K370&lt;=0,"Out of stock",IF(AND(H370&lt;&gt;"",K370&lt;=H370),"Reorder","OK")))</f>
      </c>
    </row>
    <row r="371" spans="1:14" x14ac:dyDescent="0.25">
      <c r="A371" s="12"/>
      <c r="B371" s="12"/>
      <c r="C371" s="12"/>
      <c r="D371" s="12"/>
      <c r="E371" s="14"/>
      <c r="F371" s="14"/>
      <c r="G371" s="14"/>
      <c r="H371" s="14"/>
      <c r="I371" s="15">
        <f>IF($A371="","",SUMIFS('Movements'!$E$6:$E$3005,'Movements'!$B$6:$B$3005,$A371,'Movements'!$D$6:$D$3005,"In"))</f>
      </c>
      <c r="J371" s="15">
        <f>IF($A371="","",SUMIFS('Movements'!$E$6:$E$3005,'Movements'!$B$6:$B$3005,$A371,'Movements'!$D$6:$D$3005,"Out"))</f>
      </c>
      <c r="K371" s="15">
        <f>IF($A371="","",N(G371)+I371-J371)</f>
      </c>
      <c r="L371" s="15">
        <f>IF($A371="","",K371*N(E371))</f>
      </c>
      <c r="M371" s="15">
        <f>IF(OR($A371="",E371="",F371=""),"",F371-E371)</f>
      </c>
      <c r="N371" s="16">
        <f>IF($A371="","",IF(K371&lt;=0,"Out of stock",IF(AND(H371&lt;&gt;"",K371&lt;=H371),"Reorder","OK")))</f>
      </c>
    </row>
    <row r="372" spans="1:14" x14ac:dyDescent="0.25">
      <c r="A372" s="12"/>
      <c r="B372" s="12"/>
      <c r="C372" s="12"/>
      <c r="D372" s="12"/>
      <c r="E372" s="14"/>
      <c r="F372" s="14"/>
      <c r="G372" s="14"/>
      <c r="H372" s="14"/>
      <c r="I372" s="15">
        <f>IF($A372="","",SUMIFS('Movements'!$E$6:$E$3005,'Movements'!$B$6:$B$3005,$A372,'Movements'!$D$6:$D$3005,"In"))</f>
      </c>
      <c r="J372" s="15">
        <f>IF($A372="","",SUMIFS('Movements'!$E$6:$E$3005,'Movements'!$B$6:$B$3005,$A372,'Movements'!$D$6:$D$3005,"Out"))</f>
      </c>
      <c r="K372" s="15">
        <f>IF($A372="","",N(G372)+I372-J372)</f>
      </c>
      <c r="L372" s="15">
        <f>IF($A372="","",K372*N(E372))</f>
      </c>
      <c r="M372" s="15">
        <f>IF(OR($A372="",E372="",F372=""),"",F372-E372)</f>
      </c>
      <c r="N372" s="16">
        <f>IF($A372="","",IF(K372&lt;=0,"Out of stock",IF(AND(H372&lt;&gt;"",K372&lt;=H372),"Reorder","OK")))</f>
      </c>
    </row>
    <row r="373" spans="1:14" x14ac:dyDescent="0.25">
      <c r="A373" s="12"/>
      <c r="B373" s="12"/>
      <c r="C373" s="12"/>
      <c r="D373" s="12"/>
      <c r="E373" s="14"/>
      <c r="F373" s="14"/>
      <c r="G373" s="14"/>
      <c r="H373" s="14"/>
      <c r="I373" s="15">
        <f>IF($A373="","",SUMIFS('Movements'!$E$6:$E$3005,'Movements'!$B$6:$B$3005,$A373,'Movements'!$D$6:$D$3005,"In"))</f>
      </c>
      <c r="J373" s="15">
        <f>IF($A373="","",SUMIFS('Movements'!$E$6:$E$3005,'Movements'!$B$6:$B$3005,$A373,'Movements'!$D$6:$D$3005,"Out"))</f>
      </c>
      <c r="K373" s="15">
        <f>IF($A373="","",N(G373)+I373-J373)</f>
      </c>
      <c r="L373" s="15">
        <f>IF($A373="","",K373*N(E373))</f>
      </c>
      <c r="M373" s="15">
        <f>IF(OR($A373="",E373="",F373=""),"",F373-E373)</f>
      </c>
      <c r="N373" s="16">
        <f>IF($A373="","",IF(K373&lt;=0,"Out of stock",IF(AND(H373&lt;&gt;"",K373&lt;=H373),"Reorder","OK")))</f>
      </c>
    </row>
    <row r="374" spans="1:14" x14ac:dyDescent="0.25">
      <c r="A374" s="12"/>
      <c r="B374" s="12"/>
      <c r="C374" s="12"/>
      <c r="D374" s="12"/>
      <c r="E374" s="14"/>
      <c r="F374" s="14"/>
      <c r="G374" s="14"/>
      <c r="H374" s="14"/>
      <c r="I374" s="15">
        <f>IF($A374="","",SUMIFS('Movements'!$E$6:$E$3005,'Movements'!$B$6:$B$3005,$A374,'Movements'!$D$6:$D$3005,"In"))</f>
      </c>
      <c r="J374" s="15">
        <f>IF($A374="","",SUMIFS('Movements'!$E$6:$E$3005,'Movements'!$B$6:$B$3005,$A374,'Movements'!$D$6:$D$3005,"Out"))</f>
      </c>
      <c r="K374" s="15">
        <f>IF($A374="","",N(G374)+I374-J374)</f>
      </c>
      <c r="L374" s="15">
        <f>IF($A374="","",K374*N(E374))</f>
      </c>
      <c r="M374" s="15">
        <f>IF(OR($A374="",E374="",F374=""),"",F374-E374)</f>
      </c>
      <c r="N374" s="16">
        <f>IF($A374="","",IF(K374&lt;=0,"Out of stock",IF(AND(H374&lt;&gt;"",K374&lt;=H374),"Reorder","OK")))</f>
      </c>
    </row>
    <row r="375" spans="1:14" x14ac:dyDescent="0.25">
      <c r="A375" s="12"/>
      <c r="B375" s="12"/>
      <c r="C375" s="12"/>
      <c r="D375" s="12"/>
      <c r="E375" s="14"/>
      <c r="F375" s="14"/>
      <c r="G375" s="14"/>
      <c r="H375" s="14"/>
      <c r="I375" s="15">
        <f>IF($A375="","",SUMIFS('Movements'!$E$6:$E$3005,'Movements'!$B$6:$B$3005,$A375,'Movements'!$D$6:$D$3005,"In"))</f>
      </c>
      <c r="J375" s="15">
        <f>IF($A375="","",SUMIFS('Movements'!$E$6:$E$3005,'Movements'!$B$6:$B$3005,$A375,'Movements'!$D$6:$D$3005,"Out"))</f>
      </c>
      <c r="K375" s="15">
        <f>IF($A375="","",N(G375)+I375-J375)</f>
      </c>
      <c r="L375" s="15">
        <f>IF($A375="","",K375*N(E375))</f>
      </c>
      <c r="M375" s="15">
        <f>IF(OR($A375="",E375="",F375=""),"",F375-E375)</f>
      </c>
      <c r="N375" s="16">
        <f>IF($A375="","",IF(K375&lt;=0,"Out of stock",IF(AND(H375&lt;&gt;"",K375&lt;=H375),"Reorder","OK")))</f>
      </c>
    </row>
    <row r="376" spans="1:14" x14ac:dyDescent="0.25">
      <c r="A376" s="12"/>
      <c r="B376" s="12"/>
      <c r="C376" s="12"/>
      <c r="D376" s="12"/>
      <c r="E376" s="14"/>
      <c r="F376" s="14"/>
      <c r="G376" s="14"/>
      <c r="H376" s="14"/>
      <c r="I376" s="15">
        <f>IF($A376="","",SUMIFS('Movements'!$E$6:$E$3005,'Movements'!$B$6:$B$3005,$A376,'Movements'!$D$6:$D$3005,"In"))</f>
      </c>
      <c r="J376" s="15">
        <f>IF($A376="","",SUMIFS('Movements'!$E$6:$E$3005,'Movements'!$B$6:$B$3005,$A376,'Movements'!$D$6:$D$3005,"Out"))</f>
      </c>
      <c r="K376" s="15">
        <f>IF($A376="","",N(G376)+I376-J376)</f>
      </c>
      <c r="L376" s="15">
        <f>IF($A376="","",K376*N(E376))</f>
      </c>
      <c r="M376" s="15">
        <f>IF(OR($A376="",E376="",F376=""),"",F376-E376)</f>
      </c>
      <c r="N376" s="16">
        <f>IF($A376="","",IF(K376&lt;=0,"Out of stock",IF(AND(H376&lt;&gt;"",K376&lt;=H376),"Reorder","OK")))</f>
      </c>
    </row>
    <row r="377" spans="1:14" x14ac:dyDescent="0.25">
      <c r="A377" s="12"/>
      <c r="B377" s="12"/>
      <c r="C377" s="12"/>
      <c r="D377" s="12"/>
      <c r="E377" s="14"/>
      <c r="F377" s="14"/>
      <c r="G377" s="14"/>
      <c r="H377" s="14"/>
      <c r="I377" s="15">
        <f>IF($A377="","",SUMIFS('Movements'!$E$6:$E$3005,'Movements'!$B$6:$B$3005,$A377,'Movements'!$D$6:$D$3005,"In"))</f>
      </c>
      <c r="J377" s="15">
        <f>IF($A377="","",SUMIFS('Movements'!$E$6:$E$3005,'Movements'!$B$6:$B$3005,$A377,'Movements'!$D$6:$D$3005,"Out"))</f>
      </c>
      <c r="K377" s="15">
        <f>IF($A377="","",N(G377)+I377-J377)</f>
      </c>
      <c r="L377" s="15">
        <f>IF($A377="","",K377*N(E377))</f>
      </c>
      <c r="M377" s="15">
        <f>IF(OR($A377="",E377="",F377=""),"",F377-E377)</f>
      </c>
      <c r="N377" s="16">
        <f>IF($A377="","",IF(K377&lt;=0,"Out of stock",IF(AND(H377&lt;&gt;"",K377&lt;=H377),"Reorder","OK")))</f>
      </c>
    </row>
    <row r="378" spans="1:14" x14ac:dyDescent="0.25">
      <c r="A378" s="12"/>
      <c r="B378" s="12"/>
      <c r="C378" s="12"/>
      <c r="D378" s="12"/>
      <c r="E378" s="14"/>
      <c r="F378" s="14"/>
      <c r="G378" s="14"/>
      <c r="H378" s="14"/>
      <c r="I378" s="15">
        <f>IF($A378="","",SUMIFS('Movements'!$E$6:$E$3005,'Movements'!$B$6:$B$3005,$A378,'Movements'!$D$6:$D$3005,"In"))</f>
      </c>
      <c r="J378" s="15">
        <f>IF($A378="","",SUMIFS('Movements'!$E$6:$E$3005,'Movements'!$B$6:$B$3005,$A378,'Movements'!$D$6:$D$3005,"Out"))</f>
      </c>
      <c r="K378" s="15">
        <f>IF($A378="","",N(G378)+I378-J378)</f>
      </c>
      <c r="L378" s="15">
        <f>IF($A378="","",K378*N(E378))</f>
      </c>
      <c r="M378" s="15">
        <f>IF(OR($A378="",E378="",F378=""),"",F378-E378)</f>
      </c>
      <c r="N378" s="16">
        <f>IF($A378="","",IF(K378&lt;=0,"Out of stock",IF(AND(H378&lt;&gt;"",K378&lt;=H378),"Reorder","OK")))</f>
      </c>
    </row>
    <row r="379" spans="1:14" x14ac:dyDescent="0.25">
      <c r="A379" s="12"/>
      <c r="B379" s="12"/>
      <c r="C379" s="12"/>
      <c r="D379" s="12"/>
      <c r="E379" s="14"/>
      <c r="F379" s="14"/>
      <c r="G379" s="14"/>
      <c r="H379" s="14"/>
      <c r="I379" s="15">
        <f>IF($A379="","",SUMIFS('Movements'!$E$6:$E$3005,'Movements'!$B$6:$B$3005,$A379,'Movements'!$D$6:$D$3005,"In"))</f>
      </c>
      <c r="J379" s="15">
        <f>IF($A379="","",SUMIFS('Movements'!$E$6:$E$3005,'Movements'!$B$6:$B$3005,$A379,'Movements'!$D$6:$D$3005,"Out"))</f>
      </c>
      <c r="K379" s="15">
        <f>IF($A379="","",N(G379)+I379-J379)</f>
      </c>
      <c r="L379" s="15">
        <f>IF($A379="","",K379*N(E379))</f>
      </c>
      <c r="M379" s="15">
        <f>IF(OR($A379="",E379="",F379=""),"",F379-E379)</f>
      </c>
      <c r="N379" s="16">
        <f>IF($A379="","",IF(K379&lt;=0,"Out of stock",IF(AND(H379&lt;&gt;"",K379&lt;=H379),"Reorder","OK")))</f>
      </c>
    </row>
    <row r="380" spans="1:14" x14ac:dyDescent="0.25">
      <c r="A380" s="12"/>
      <c r="B380" s="12"/>
      <c r="C380" s="12"/>
      <c r="D380" s="12"/>
      <c r="E380" s="14"/>
      <c r="F380" s="14"/>
      <c r="G380" s="14"/>
      <c r="H380" s="14"/>
      <c r="I380" s="15">
        <f>IF($A380="","",SUMIFS('Movements'!$E$6:$E$3005,'Movements'!$B$6:$B$3005,$A380,'Movements'!$D$6:$D$3005,"In"))</f>
      </c>
      <c r="J380" s="15">
        <f>IF($A380="","",SUMIFS('Movements'!$E$6:$E$3005,'Movements'!$B$6:$B$3005,$A380,'Movements'!$D$6:$D$3005,"Out"))</f>
      </c>
      <c r="K380" s="15">
        <f>IF($A380="","",N(G380)+I380-J380)</f>
      </c>
      <c r="L380" s="15">
        <f>IF($A380="","",K380*N(E380))</f>
      </c>
      <c r="M380" s="15">
        <f>IF(OR($A380="",E380="",F380=""),"",F380-E380)</f>
      </c>
      <c r="N380" s="16">
        <f>IF($A380="","",IF(K380&lt;=0,"Out of stock",IF(AND(H380&lt;&gt;"",K380&lt;=H380),"Reorder","OK")))</f>
      </c>
    </row>
    <row r="381" spans="1:14" x14ac:dyDescent="0.25">
      <c r="A381" s="12"/>
      <c r="B381" s="12"/>
      <c r="C381" s="12"/>
      <c r="D381" s="12"/>
      <c r="E381" s="14"/>
      <c r="F381" s="14"/>
      <c r="G381" s="14"/>
      <c r="H381" s="14"/>
      <c r="I381" s="15">
        <f>IF($A381="","",SUMIFS('Movements'!$E$6:$E$3005,'Movements'!$B$6:$B$3005,$A381,'Movements'!$D$6:$D$3005,"In"))</f>
      </c>
      <c r="J381" s="15">
        <f>IF($A381="","",SUMIFS('Movements'!$E$6:$E$3005,'Movements'!$B$6:$B$3005,$A381,'Movements'!$D$6:$D$3005,"Out"))</f>
      </c>
      <c r="K381" s="15">
        <f>IF($A381="","",N(G381)+I381-J381)</f>
      </c>
      <c r="L381" s="15">
        <f>IF($A381="","",K381*N(E381))</f>
      </c>
      <c r="M381" s="15">
        <f>IF(OR($A381="",E381="",F381=""),"",F381-E381)</f>
      </c>
      <c r="N381" s="16">
        <f>IF($A381="","",IF(K381&lt;=0,"Out of stock",IF(AND(H381&lt;&gt;"",K381&lt;=H381),"Reorder","OK")))</f>
      </c>
    </row>
    <row r="382" spans="1:14" x14ac:dyDescent="0.25">
      <c r="A382" s="12"/>
      <c r="B382" s="12"/>
      <c r="C382" s="12"/>
      <c r="D382" s="12"/>
      <c r="E382" s="14"/>
      <c r="F382" s="14"/>
      <c r="G382" s="14"/>
      <c r="H382" s="14"/>
      <c r="I382" s="15">
        <f>IF($A382="","",SUMIFS('Movements'!$E$6:$E$3005,'Movements'!$B$6:$B$3005,$A382,'Movements'!$D$6:$D$3005,"In"))</f>
      </c>
      <c r="J382" s="15">
        <f>IF($A382="","",SUMIFS('Movements'!$E$6:$E$3005,'Movements'!$B$6:$B$3005,$A382,'Movements'!$D$6:$D$3005,"Out"))</f>
      </c>
      <c r="K382" s="15">
        <f>IF($A382="","",N(G382)+I382-J382)</f>
      </c>
      <c r="L382" s="15">
        <f>IF($A382="","",K382*N(E382))</f>
      </c>
      <c r="M382" s="15">
        <f>IF(OR($A382="",E382="",F382=""),"",F382-E382)</f>
      </c>
      <c r="N382" s="16">
        <f>IF($A382="","",IF(K382&lt;=0,"Out of stock",IF(AND(H382&lt;&gt;"",K382&lt;=H382),"Reorder","OK")))</f>
      </c>
    </row>
    <row r="383" spans="1:14" x14ac:dyDescent="0.25">
      <c r="A383" s="12"/>
      <c r="B383" s="12"/>
      <c r="C383" s="12"/>
      <c r="D383" s="12"/>
      <c r="E383" s="14"/>
      <c r="F383" s="14"/>
      <c r="G383" s="14"/>
      <c r="H383" s="14"/>
      <c r="I383" s="15">
        <f>IF($A383="","",SUMIFS('Movements'!$E$6:$E$3005,'Movements'!$B$6:$B$3005,$A383,'Movements'!$D$6:$D$3005,"In"))</f>
      </c>
      <c r="J383" s="15">
        <f>IF($A383="","",SUMIFS('Movements'!$E$6:$E$3005,'Movements'!$B$6:$B$3005,$A383,'Movements'!$D$6:$D$3005,"Out"))</f>
      </c>
      <c r="K383" s="15">
        <f>IF($A383="","",N(G383)+I383-J383)</f>
      </c>
      <c r="L383" s="15">
        <f>IF($A383="","",K383*N(E383))</f>
      </c>
      <c r="M383" s="15">
        <f>IF(OR($A383="",E383="",F383=""),"",F383-E383)</f>
      </c>
      <c r="N383" s="16">
        <f>IF($A383="","",IF(K383&lt;=0,"Out of stock",IF(AND(H383&lt;&gt;"",K383&lt;=H383),"Reorder","OK")))</f>
      </c>
    </row>
    <row r="384" spans="1:14" x14ac:dyDescent="0.25">
      <c r="A384" s="12"/>
      <c r="B384" s="12"/>
      <c r="C384" s="12"/>
      <c r="D384" s="12"/>
      <c r="E384" s="14"/>
      <c r="F384" s="14"/>
      <c r="G384" s="14"/>
      <c r="H384" s="14"/>
      <c r="I384" s="15">
        <f>IF($A384="","",SUMIFS('Movements'!$E$6:$E$3005,'Movements'!$B$6:$B$3005,$A384,'Movements'!$D$6:$D$3005,"In"))</f>
      </c>
      <c r="J384" s="15">
        <f>IF($A384="","",SUMIFS('Movements'!$E$6:$E$3005,'Movements'!$B$6:$B$3005,$A384,'Movements'!$D$6:$D$3005,"Out"))</f>
      </c>
      <c r="K384" s="15">
        <f>IF($A384="","",N(G384)+I384-J384)</f>
      </c>
      <c r="L384" s="15">
        <f>IF($A384="","",K384*N(E384))</f>
      </c>
      <c r="M384" s="15">
        <f>IF(OR($A384="",E384="",F384=""),"",F384-E384)</f>
      </c>
      <c r="N384" s="16">
        <f>IF($A384="","",IF(K384&lt;=0,"Out of stock",IF(AND(H384&lt;&gt;"",K384&lt;=H384),"Reorder","OK")))</f>
      </c>
    </row>
    <row r="385" spans="1:14" x14ac:dyDescent="0.25">
      <c r="A385" s="12"/>
      <c r="B385" s="12"/>
      <c r="C385" s="12"/>
      <c r="D385" s="12"/>
      <c r="E385" s="14"/>
      <c r="F385" s="14"/>
      <c r="G385" s="14"/>
      <c r="H385" s="14"/>
      <c r="I385" s="15">
        <f>IF($A385="","",SUMIFS('Movements'!$E$6:$E$3005,'Movements'!$B$6:$B$3005,$A385,'Movements'!$D$6:$D$3005,"In"))</f>
      </c>
      <c r="J385" s="15">
        <f>IF($A385="","",SUMIFS('Movements'!$E$6:$E$3005,'Movements'!$B$6:$B$3005,$A385,'Movements'!$D$6:$D$3005,"Out"))</f>
      </c>
      <c r="K385" s="15">
        <f>IF($A385="","",N(G385)+I385-J385)</f>
      </c>
      <c r="L385" s="15">
        <f>IF($A385="","",K385*N(E385))</f>
      </c>
      <c r="M385" s="15">
        <f>IF(OR($A385="",E385="",F385=""),"",F385-E385)</f>
      </c>
      <c r="N385" s="16">
        <f>IF($A385="","",IF(K385&lt;=0,"Out of stock",IF(AND(H385&lt;&gt;"",K385&lt;=H385),"Reorder","OK")))</f>
      </c>
    </row>
    <row r="386" spans="1:14" x14ac:dyDescent="0.25">
      <c r="A386" s="12"/>
      <c r="B386" s="12"/>
      <c r="C386" s="12"/>
      <c r="D386" s="12"/>
      <c r="E386" s="14"/>
      <c r="F386" s="14"/>
      <c r="G386" s="14"/>
      <c r="H386" s="14"/>
      <c r="I386" s="15">
        <f>IF($A386="","",SUMIFS('Movements'!$E$6:$E$3005,'Movements'!$B$6:$B$3005,$A386,'Movements'!$D$6:$D$3005,"In"))</f>
      </c>
      <c r="J386" s="15">
        <f>IF($A386="","",SUMIFS('Movements'!$E$6:$E$3005,'Movements'!$B$6:$B$3005,$A386,'Movements'!$D$6:$D$3005,"Out"))</f>
      </c>
      <c r="K386" s="15">
        <f>IF($A386="","",N(G386)+I386-J386)</f>
      </c>
      <c r="L386" s="15">
        <f>IF($A386="","",K386*N(E386))</f>
      </c>
      <c r="M386" s="15">
        <f>IF(OR($A386="",E386="",F386=""),"",F386-E386)</f>
      </c>
      <c r="N386" s="16">
        <f>IF($A386="","",IF(K386&lt;=0,"Out of stock",IF(AND(H386&lt;&gt;"",K386&lt;=H386),"Reorder","OK")))</f>
      </c>
    </row>
    <row r="387" spans="1:14" x14ac:dyDescent="0.25">
      <c r="A387" s="12"/>
      <c r="B387" s="12"/>
      <c r="C387" s="12"/>
      <c r="D387" s="12"/>
      <c r="E387" s="14"/>
      <c r="F387" s="14"/>
      <c r="G387" s="14"/>
      <c r="H387" s="14"/>
      <c r="I387" s="15">
        <f>IF($A387="","",SUMIFS('Movements'!$E$6:$E$3005,'Movements'!$B$6:$B$3005,$A387,'Movements'!$D$6:$D$3005,"In"))</f>
      </c>
      <c r="J387" s="15">
        <f>IF($A387="","",SUMIFS('Movements'!$E$6:$E$3005,'Movements'!$B$6:$B$3005,$A387,'Movements'!$D$6:$D$3005,"Out"))</f>
      </c>
      <c r="K387" s="15">
        <f>IF($A387="","",N(G387)+I387-J387)</f>
      </c>
      <c r="L387" s="15">
        <f>IF($A387="","",K387*N(E387))</f>
      </c>
      <c r="M387" s="15">
        <f>IF(OR($A387="",E387="",F387=""),"",F387-E387)</f>
      </c>
      <c r="N387" s="16">
        <f>IF($A387="","",IF(K387&lt;=0,"Out of stock",IF(AND(H387&lt;&gt;"",K387&lt;=H387),"Reorder","OK")))</f>
      </c>
    </row>
    <row r="388" spans="1:14" x14ac:dyDescent="0.25">
      <c r="A388" s="12"/>
      <c r="B388" s="12"/>
      <c r="C388" s="12"/>
      <c r="D388" s="12"/>
      <c r="E388" s="14"/>
      <c r="F388" s="14"/>
      <c r="G388" s="14"/>
      <c r="H388" s="14"/>
      <c r="I388" s="15">
        <f>IF($A388="","",SUMIFS('Movements'!$E$6:$E$3005,'Movements'!$B$6:$B$3005,$A388,'Movements'!$D$6:$D$3005,"In"))</f>
      </c>
      <c r="J388" s="15">
        <f>IF($A388="","",SUMIFS('Movements'!$E$6:$E$3005,'Movements'!$B$6:$B$3005,$A388,'Movements'!$D$6:$D$3005,"Out"))</f>
      </c>
      <c r="K388" s="15">
        <f>IF($A388="","",N(G388)+I388-J388)</f>
      </c>
      <c r="L388" s="15">
        <f>IF($A388="","",K388*N(E388))</f>
      </c>
      <c r="M388" s="15">
        <f>IF(OR($A388="",E388="",F388=""),"",F388-E388)</f>
      </c>
      <c r="N388" s="16">
        <f>IF($A388="","",IF(K388&lt;=0,"Out of stock",IF(AND(H388&lt;&gt;"",K388&lt;=H388),"Reorder","OK")))</f>
      </c>
    </row>
    <row r="389" spans="1:14" x14ac:dyDescent="0.25">
      <c r="A389" s="12"/>
      <c r="B389" s="12"/>
      <c r="C389" s="12"/>
      <c r="D389" s="12"/>
      <c r="E389" s="14"/>
      <c r="F389" s="14"/>
      <c r="G389" s="14"/>
      <c r="H389" s="14"/>
      <c r="I389" s="15">
        <f>IF($A389="","",SUMIFS('Movements'!$E$6:$E$3005,'Movements'!$B$6:$B$3005,$A389,'Movements'!$D$6:$D$3005,"In"))</f>
      </c>
      <c r="J389" s="15">
        <f>IF($A389="","",SUMIFS('Movements'!$E$6:$E$3005,'Movements'!$B$6:$B$3005,$A389,'Movements'!$D$6:$D$3005,"Out"))</f>
      </c>
      <c r="K389" s="15">
        <f>IF($A389="","",N(G389)+I389-J389)</f>
      </c>
      <c r="L389" s="15">
        <f>IF($A389="","",K389*N(E389))</f>
      </c>
      <c r="M389" s="15">
        <f>IF(OR($A389="",E389="",F389=""),"",F389-E389)</f>
      </c>
      <c r="N389" s="16">
        <f>IF($A389="","",IF(K389&lt;=0,"Out of stock",IF(AND(H389&lt;&gt;"",K389&lt;=H389),"Reorder","OK")))</f>
      </c>
    </row>
    <row r="390" spans="1:14" x14ac:dyDescent="0.25">
      <c r="A390" s="12"/>
      <c r="B390" s="12"/>
      <c r="C390" s="12"/>
      <c r="D390" s="12"/>
      <c r="E390" s="14"/>
      <c r="F390" s="14"/>
      <c r="G390" s="14"/>
      <c r="H390" s="14"/>
      <c r="I390" s="15">
        <f>IF($A390="","",SUMIFS('Movements'!$E$6:$E$3005,'Movements'!$B$6:$B$3005,$A390,'Movements'!$D$6:$D$3005,"In"))</f>
      </c>
      <c r="J390" s="15">
        <f>IF($A390="","",SUMIFS('Movements'!$E$6:$E$3005,'Movements'!$B$6:$B$3005,$A390,'Movements'!$D$6:$D$3005,"Out"))</f>
      </c>
      <c r="K390" s="15">
        <f>IF($A390="","",N(G390)+I390-J390)</f>
      </c>
      <c r="L390" s="15">
        <f>IF($A390="","",K390*N(E390))</f>
      </c>
      <c r="M390" s="15">
        <f>IF(OR($A390="",E390="",F390=""),"",F390-E390)</f>
      </c>
      <c r="N390" s="16">
        <f>IF($A390="","",IF(K390&lt;=0,"Out of stock",IF(AND(H390&lt;&gt;"",K390&lt;=H390),"Reorder","OK")))</f>
      </c>
    </row>
    <row r="391" spans="1:14" x14ac:dyDescent="0.25">
      <c r="A391" s="12"/>
      <c r="B391" s="12"/>
      <c r="C391" s="12"/>
      <c r="D391" s="12"/>
      <c r="E391" s="14"/>
      <c r="F391" s="14"/>
      <c r="G391" s="14"/>
      <c r="H391" s="14"/>
      <c r="I391" s="15">
        <f>IF($A391="","",SUMIFS('Movements'!$E$6:$E$3005,'Movements'!$B$6:$B$3005,$A391,'Movements'!$D$6:$D$3005,"In"))</f>
      </c>
      <c r="J391" s="15">
        <f>IF($A391="","",SUMIFS('Movements'!$E$6:$E$3005,'Movements'!$B$6:$B$3005,$A391,'Movements'!$D$6:$D$3005,"Out"))</f>
      </c>
      <c r="K391" s="15">
        <f>IF($A391="","",N(G391)+I391-J391)</f>
      </c>
      <c r="L391" s="15">
        <f>IF($A391="","",K391*N(E391))</f>
      </c>
      <c r="M391" s="15">
        <f>IF(OR($A391="",E391="",F391=""),"",F391-E391)</f>
      </c>
      <c r="N391" s="16">
        <f>IF($A391="","",IF(K391&lt;=0,"Out of stock",IF(AND(H391&lt;&gt;"",K391&lt;=H391),"Reorder","OK")))</f>
      </c>
    </row>
    <row r="392" spans="1:14" x14ac:dyDescent="0.25">
      <c r="A392" s="12"/>
      <c r="B392" s="12"/>
      <c r="C392" s="12"/>
      <c r="D392" s="12"/>
      <c r="E392" s="14"/>
      <c r="F392" s="14"/>
      <c r="G392" s="14"/>
      <c r="H392" s="14"/>
      <c r="I392" s="15">
        <f>IF($A392="","",SUMIFS('Movements'!$E$6:$E$3005,'Movements'!$B$6:$B$3005,$A392,'Movements'!$D$6:$D$3005,"In"))</f>
      </c>
      <c r="J392" s="15">
        <f>IF($A392="","",SUMIFS('Movements'!$E$6:$E$3005,'Movements'!$B$6:$B$3005,$A392,'Movements'!$D$6:$D$3005,"Out"))</f>
      </c>
      <c r="K392" s="15">
        <f>IF($A392="","",N(G392)+I392-J392)</f>
      </c>
      <c r="L392" s="15">
        <f>IF($A392="","",K392*N(E392))</f>
      </c>
      <c r="M392" s="15">
        <f>IF(OR($A392="",E392="",F392=""),"",F392-E392)</f>
      </c>
      <c r="N392" s="16">
        <f>IF($A392="","",IF(K392&lt;=0,"Out of stock",IF(AND(H392&lt;&gt;"",K392&lt;=H392),"Reorder","OK")))</f>
      </c>
    </row>
    <row r="393" spans="1:14" x14ac:dyDescent="0.25">
      <c r="A393" s="12"/>
      <c r="B393" s="12"/>
      <c r="C393" s="12"/>
      <c r="D393" s="12"/>
      <c r="E393" s="14"/>
      <c r="F393" s="14"/>
      <c r="G393" s="14"/>
      <c r="H393" s="14"/>
      <c r="I393" s="15">
        <f>IF($A393="","",SUMIFS('Movements'!$E$6:$E$3005,'Movements'!$B$6:$B$3005,$A393,'Movements'!$D$6:$D$3005,"In"))</f>
      </c>
      <c r="J393" s="15">
        <f>IF($A393="","",SUMIFS('Movements'!$E$6:$E$3005,'Movements'!$B$6:$B$3005,$A393,'Movements'!$D$6:$D$3005,"Out"))</f>
      </c>
      <c r="K393" s="15">
        <f>IF($A393="","",N(G393)+I393-J393)</f>
      </c>
      <c r="L393" s="15">
        <f>IF($A393="","",K393*N(E393))</f>
      </c>
      <c r="M393" s="15">
        <f>IF(OR($A393="",E393="",F393=""),"",F393-E393)</f>
      </c>
      <c r="N393" s="16">
        <f>IF($A393="","",IF(K393&lt;=0,"Out of stock",IF(AND(H393&lt;&gt;"",K393&lt;=H393),"Reorder","OK")))</f>
      </c>
    </row>
    <row r="394" spans="1:14" x14ac:dyDescent="0.25">
      <c r="A394" s="12"/>
      <c r="B394" s="12"/>
      <c r="C394" s="12"/>
      <c r="D394" s="12"/>
      <c r="E394" s="14"/>
      <c r="F394" s="14"/>
      <c r="G394" s="14"/>
      <c r="H394" s="14"/>
      <c r="I394" s="15">
        <f>IF($A394="","",SUMIFS('Movements'!$E$6:$E$3005,'Movements'!$B$6:$B$3005,$A394,'Movements'!$D$6:$D$3005,"In"))</f>
      </c>
      <c r="J394" s="15">
        <f>IF($A394="","",SUMIFS('Movements'!$E$6:$E$3005,'Movements'!$B$6:$B$3005,$A394,'Movements'!$D$6:$D$3005,"Out"))</f>
      </c>
      <c r="K394" s="15">
        <f>IF($A394="","",N(G394)+I394-J394)</f>
      </c>
      <c r="L394" s="15">
        <f>IF($A394="","",K394*N(E394))</f>
      </c>
      <c r="M394" s="15">
        <f>IF(OR($A394="",E394="",F394=""),"",F394-E394)</f>
      </c>
      <c r="N394" s="16">
        <f>IF($A394="","",IF(K394&lt;=0,"Out of stock",IF(AND(H394&lt;&gt;"",K394&lt;=H394),"Reorder","OK")))</f>
      </c>
    </row>
    <row r="395" spans="1:14" x14ac:dyDescent="0.25">
      <c r="A395" s="12"/>
      <c r="B395" s="12"/>
      <c r="C395" s="12"/>
      <c r="D395" s="12"/>
      <c r="E395" s="14"/>
      <c r="F395" s="14"/>
      <c r="G395" s="14"/>
      <c r="H395" s="14"/>
      <c r="I395" s="15">
        <f>IF($A395="","",SUMIFS('Movements'!$E$6:$E$3005,'Movements'!$B$6:$B$3005,$A395,'Movements'!$D$6:$D$3005,"In"))</f>
      </c>
      <c r="J395" s="15">
        <f>IF($A395="","",SUMIFS('Movements'!$E$6:$E$3005,'Movements'!$B$6:$B$3005,$A395,'Movements'!$D$6:$D$3005,"Out"))</f>
      </c>
      <c r="K395" s="15">
        <f>IF($A395="","",N(G395)+I395-J395)</f>
      </c>
      <c r="L395" s="15">
        <f>IF($A395="","",K395*N(E395))</f>
      </c>
      <c r="M395" s="15">
        <f>IF(OR($A395="",E395="",F395=""),"",F395-E395)</f>
      </c>
      <c r="N395" s="16">
        <f>IF($A395="","",IF(K395&lt;=0,"Out of stock",IF(AND(H395&lt;&gt;"",K395&lt;=H395),"Reorder","OK")))</f>
      </c>
    </row>
    <row r="396" spans="1:14" x14ac:dyDescent="0.25">
      <c r="A396" s="12"/>
      <c r="B396" s="12"/>
      <c r="C396" s="12"/>
      <c r="D396" s="12"/>
      <c r="E396" s="14"/>
      <c r="F396" s="14"/>
      <c r="G396" s="14"/>
      <c r="H396" s="14"/>
      <c r="I396" s="15">
        <f>IF($A396="","",SUMIFS('Movements'!$E$6:$E$3005,'Movements'!$B$6:$B$3005,$A396,'Movements'!$D$6:$D$3005,"In"))</f>
      </c>
      <c r="J396" s="15">
        <f>IF($A396="","",SUMIFS('Movements'!$E$6:$E$3005,'Movements'!$B$6:$B$3005,$A396,'Movements'!$D$6:$D$3005,"Out"))</f>
      </c>
      <c r="K396" s="15">
        <f>IF($A396="","",N(G396)+I396-J396)</f>
      </c>
      <c r="L396" s="15">
        <f>IF($A396="","",K396*N(E396))</f>
      </c>
      <c r="M396" s="15">
        <f>IF(OR($A396="",E396="",F396=""),"",F396-E396)</f>
      </c>
      <c r="N396" s="16">
        <f>IF($A396="","",IF(K396&lt;=0,"Out of stock",IF(AND(H396&lt;&gt;"",K396&lt;=H396),"Reorder","OK")))</f>
      </c>
    </row>
    <row r="397" spans="1:14" x14ac:dyDescent="0.25">
      <c r="A397" s="12"/>
      <c r="B397" s="12"/>
      <c r="C397" s="12"/>
      <c r="D397" s="12"/>
      <c r="E397" s="14"/>
      <c r="F397" s="14"/>
      <c r="G397" s="14"/>
      <c r="H397" s="14"/>
      <c r="I397" s="15">
        <f>IF($A397="","",SUMIFS('Movements'!$E$6:$E$3005,'Movements'!$B$6:$B$3005,$A397,'Movements'!$D$6:$D$3005,"In"))</f>
      </c>
      <c r="J397" s="15">
        <f>IF($A397="","",SUMIFS('Movements'!$E$6:$E$3005,'Movements'!$B$6:$B$3005,$A397,'Movements'!$D$6:$D$3005,"Out"))</f>
      </c>
      <c r="K397" s="15">
        <f>IF($A397="","",N(G397)+I397-J397)</f>
      </c>
      <c r="L397" s="15">
        <f>IF($A397="","",K397*N(E397))</f>
      </c>
      <c r="M397" s="15">
        <f>IF(OR($A397="",E397="",F397=""),"",F397-E397)</f>
      </c>
      <c r="N397" s="16">
        <f>IF($A397="","",IF(K397&lt;=0,"Out of stock",IF(AND(H397&lt;&gt;"",K397&lt;=H397),"Reorder","OK")))</f>
      </c>
    </row>
    <row r="398" spans="1:14" x14ac:dyDescent="0.25">
      <c r="A398" s="12"/>
      <c r="B398" s="12"/>
      <c r="C398" s="12"/>
      <c r="D398" s="12"/>
      <c r="E398" s="14"/>
      <c r="F398" s="14"/>
      <c r="G398" s="14"/>
      <c r="H398" s="14"/>
      <c r="I398" s="15">
        <f>IF($A398="","",SUMIFS('Movements'!$E$6:$E$3005,'Movements'!$B$6:$B$3005,$A398,'Movements'!$D$6:$D$3005,"In"))</f>
      </c>
      <c r="J398" s="15">
        <f>IF($A398="","",SUMIFS('Movements'!$E$6:$E$3005,'Movements'!$B$6:$B$3005,$A398,'Movements'!$D$6:$D$3005,"Out"))</f>
      </c>
      <c r="K398" s="15">
        <f>IF($A398="","",N(G398)+I398-J398)</f>
      </c>
      <c r="L398" s="15">
        <f>IF($A398="","",K398*N(E398))</f>
      </c>
      <c r="M398" s="15">
        <f>IF(OR($A398="",E398="",F398=""),"",F398-E398)</f>
      </c>
      <c r="N398" s="16">
        <f>IF($A398="","",IF(K398&lt;=0,"Out of stock",IF(AND(H398&lt;&gt;"",K398&lt;=H398),"Reorder","OK")))</f>
      </c>
    </row>
    <row r="399" spans="1:14" x14ac:dyDescent="0.25">
      <c r="A399" s="12"/>
      <c r="B399" s="12"/>
      <c r="C399" s="12"/>
      <c r="D399" s="12"/>
      <c r="E399" s="14"/>
      <c r="F399" s="14"/>
      <c r="G399" s="14"/>
      <c r="H399" s="14"/>
      <c r="I399" s="15">
        <f>IF($A399="","",SUMIFS('Movements'!$E$6:$E$3005,'Movements'!$B$6:$B$3005,$A399,'Movements'!$D$6:$D$3005,"In"))</f>
      </c>
      <c r="J399" s="15">
        <f>IF($A399="","",SUMIFS('Movements'!$E$6:$E$3005,'Movements'!$B$6:$B$3005,$A399,'Movements'!$D$6:$D$3005,"Out"))</f>
      </c>
      <c r="K399" s="15">
        <f>IF($A399="","",N(G399)+I399-J399)</f>
      </c>
      <c r="L399" s="15">
        <f>IF($A399="","",K399*N(E399))</f>
      </c>
      <c r="M399" s="15">
        <f>IF(OR($A399="",E399="",F399=""),"",F399-E399)</f>
      </c>
      <c r="N399" s="16">
        <f>IF($A399="","",IF(K399&lt;=0,"Out of stock",IF(AND(H399&lt;&gt;"",K399&lt;=H399),"Reorder","OK")))</f>
      </c>
    </row>
    <row r="400" spans="1:14" x14ac:dyDescent="0.25">
      <c r="A400" s="12"/>
      <c r="B400" s="12"/>
      <c r="C400" s="12"/>
      <c r="D400" s="12"/>
      <c r="E400" s="14"/>
      <c r="F400" s="14"/>
      <c r="G400" s="14"/>
      <c r="H400" s="14"/>
      <c r="I400" s="15">
        <f>IF($A400="","",SUMIFS('Movements'!$E$6:$E$3005,'Movements'!$B$6:$B$3005,$A400,'Movements'!$D$6:$D$3005,"In"))</f>
      </c>
      <c r="J400" s="15">
        <f>IF($A400="","",SUMIFS('Movements'!$E$6:$E$3005,'Movements'!$B$6:$B$3005,$A400,'Movements'!$D$6:$D$3005,"Out"))</f>
      </c>
      <c r="K400" s="15">
        <f>IF($A400="","",N(G400)+I400-J400)</f>
      </c>
      <c r="L400" s="15">
        <f>IF($A400="","",K400*N(E400))</f>
      </c>
      <c r="M400" s="15">
        <f>IF(OR($A400="",E400="",F400=""),"",F400-E400)</f>
      </c>
      <c r="N400" s="16">
        <f>IF($A400="","",IF(K400&lt;=0,"Out of stock",IF(AND(H400&lt;&gt;"",K400&lt;=H400),"Reorder","OK")))</f>
      </c>
    </row>
    <row r="401" spans="1:14" x14ac:dyDescent="0.25">
      <c r="A401" s="12"/>
      <c r="B401" s="12"/>
      <c r="C401" s="12"/>
      <c r="D401" s="12"/>
      <c r="E401" s="14"/>
      <c r="F401" s="14"/>
      <c r="G401" s="14"/>
      <c r="H401" s="14"/>
      <c r="I401" s="15">
        <f>IF($A401="","",SUMIFS('Movements'!$E$6:$E$3005,'Movements'!$B$6:$B$3005,$A401,'Movements'!$D$6:$D$3005,"In"))</f>
      </c>
      <c r="J401" s="15">
        <f>IF($A401="","",SUMIFS('Movements'!$E$6:$E$3005,'Movements'!$B$6:$B$3005,$A401,'Movements'!$D$6:$D$3005,"Out"))</f>
      </c>
      <c r="K401" s="15">
        <f>IF($A401="","",N(G401)+I401-J401)</f>
      </c>
      <c r="L401" s="15">
        <f>IF($A401="","",K401*N(E401))</f>
      </c>
      <c r="M401" s="15">
        <f>IF(OR($A401="",E401="",F401=""),"",F401-E401)</f>
      </c>
      <c r="N401" s="16">
        <f>IF($A401="","",IF(K401&lt;=0,"Out of stock",IF(AND(H401&lt;&gt;"",K401&lt;=H401),"Reorder","OK")))</f>
      </c>
    </row>
    <row r="402" spans="1:14" x14ac:dyDescent="0.25">
      <c r="A402" s="12"/>
      <c r="B402" s="12"/>
      <c r="C402" s="12"/>
      <c r="D402" s="12"/>
      <c r="E402" s="14"/>
      <c r="F402" s="14"/>
      <c r="G402" s="14"/>
      <c r="H402" s="14"/>
      <c r="I402" s="15">
        <f>IF($A402="","",SUMIFS('Movements'!$E$6:$E$3005,'Movements'!$B$6:$B$3005,$A402,'Movements'!$D$6:$D$3005,"In"))</f>
      </c>
      <c r="J402" s="15">
        <f>IF($A402="","",SUMIFS('Movements'!$E$6:$E$3005,'Movements'!$B$6:$B$3005,$A402,'Movements'!$D$6:$D$3005,"Out"))</f>
      </c>
      <c r="K402" s="15">
        <f>IF($A402="","",N(G402)+I402-J402)</f>
      </c>
      <c r="L402" s="15">
        <f>IF($A402="","",K402*N(E402))</f>
      </c>
      <c r="M402" s="15">
        <f>IF(OR($A402="",E402="",F402=""),"",F402-E402)</f>
      </c>
      <c r="N402" s="16">
        <f>IF($A402="","",IF(K402&lt;=0,"Out of stock",IF(AND(H402&lt;&gt;"",K402&lt;=H402),"Reorder","OK")))</f>
      </c>
    </row>
    <row r="403" spans="1:14" x14ac:dyDescent="0.25">
      <c r="A403" s="12"/>
      <c r="B403" s="12"/>
      <c r="C403" s="12"/>
      <c r="D403" s="12"/>
      <c r="E403" s="14"/>
      <c r="F403" s="14"/>
      <c r="G403" s="14"/>
      <c r="H403" s="14"/>
      <c r="I403" s="15">
        <f>IF($A403="","",SUMIFS('Movements'!$E$6:$E$3005,'Movements'!$B$6:$B$3005,$A403,'Movements'!$D$6:$D$3005,"In"))</f>
      </c>
      <c r="J403" s="15">
        <f>IF($A403="","",SUMIFS('Movements'!$E$6:$E$3005,'Movements'!$B$6:$B$3005,$A403,'Movements'!$D$6:$D$3005,"Out"))</f>
      </c>
      <c r="K403" s="15">
        <f>IF($A403="","",N(G403)+I403-J403)</f>
      </c>
      <c r="L403" s="15">
        <f>IF($A403="","",K403*N(E403))</f>
      </c>
      <c r="M403" s="15">
        <f>IF(OR($A403="",E403="",F403=""),"",F403-E403)</f>
      </c>
      <c r="N403" s="16">
        <f>IF($A403="","",IF(K403&lt;=0,"Out of stock",IF(AND(H403&lt;&gt;"",K403&lt;=H403),"Reorder","OK")))</f>
      </c>
    </row>
    <row r="404" spans="1:14" x14ac:dyDescent="0.25">
      <c r="A404" s="12"/>
      <c r="B404" s="12"/>
      <c r="C404" s="12"/>
      <c r="D404" s="12"/>
      <c r="E404" s="14"/>
      <c r="F404" s="14"/>
      <c r="G404" s="14"/>
      <c r="H404" s="14"/>
      <c r="I404" s="15">
        <f>IF($A404="","",SUMIFS('Movements'!$E$6:$E$3005,'Movements'!$B$6:$B$3005,$A404,'Movements'!$D$6:$D$3005,"In"))</f>
      </c>
      <c r="J404" s="15">
        <f>IF($A404="","",SUMIFS('Movements'!$E$6:$E$3005,'Movements'!$B$6:$B$3005,$A404,'Movements'!$D$6:$D$3005,"Out"))</f>
      </c>
      <c r="K404" s="15">
        <f>IF($A404="","",N(G404)+I404-J404)</f>
      </c>
      <c r="L404" s="15">
        <f>IF($A404="","",K404*N(E404))</f>
      </c>
      <c r="M404" s="15">
        <f>IF(OR($A404="",E404="",F404=""),"",F404-E404)</f>
      </c>
      <c r="N404" s="16">
        <f>IF($A404="","",IF(K404&lt;=0,"Out of stock",IF(AND(H404&lt;&gt;"",K404&lt;=H404),"Reorder","OK")))</f>
      </c>
    </row>
    <row r="405" spans="1:14" x14ac:dyDescent="0.25">
      <c r="A405" s="12"/>
      <c r="B405" s="12"/>
      <c r="C405" s="12"/>
      <c r="D405" s="12"/>
      <c r="E405" s="14"/>
      <c r="F405" s="14"/>
      <c r="G405" s="14"/>
      <c r="H405" s="14"/>
      <c r="I405" s="15">
        <f>IF($A405="","",SUMIFS('Movements'!$E$6:$E$3005,'Movements'!$B$6:$B$3005,$A405,'Movements'!$D$6:$D$3005,"In"))</f>
      </c>
      <c r="J405" s="15">
        <f>IF($A405="","",SUMIFS('Movements'!$E$6:$E$3005,'Movements'!$B$6:$B$3005,$A405,'Movements'!$D$6:$D$3005,"Out"))</f>
      </c>
      <c r="K405" s="15">
        <f>IF($A405="","",N(G405)+I405-J405)</f>
      </c>
      <c r="L405" s="15">
        <f>IF($A405="","",K405*N(E405))</f>
      </c>
      <c r="M405" s="15">
        <f>IF(OR($A405="",E405="",F405=""),"",F405-E405)</f>
      </c>
      <c r="N405" s="16">
        <f>IF($A405="","",IF(K405&lt;=0,"Out of stock",IF(AND(H405&lt;&gt;"",K405&lt;=H405),"Reorder","OK")))</f>
      </c>
    </row>
    <row r="406" spans="1:14" x14ac:dyDescent="0.25">
      <c r="A406" s="12"/>
      <c r="B406" s="12"/>
      <c r="C406" s="12"/>
      <c r="D406" s="12"/>
      <c r="E406" s="14"/>
      <c r="F406" s="14"/>
      <c r="G406" s="14"/>
      <c r="H406" s="14"/>
      <c r="I406" s="15">
        <f>IF($A406="","",SUMIFS('Movements'!$E$6:$E$3005,'Movements'!$B$6:$B$3005,$A406,'Movements'!$D$6:$D$3005,"In"))</f>
      </c>
      <c r="J406" s="15">
        <f>IF($A406="","",SUMIFS('Movements'!$E$6:$E$3005,'Movements'!$B$6:$B$3005,$A406,'Movements'!$D$6:$D$3005,"Out"))</f>
      </c>
      <c r="K406" s="15">
        <f>IF($A406="","",N(G406)+I406-J406)</f>
      </c>
      <c r="L406" s="15">
        <f>IF($A406="","",K406*N(E406))</f>
      </c>
      <c r="M406" s="15">
        <f>IF(OR($A406="",E406="",F406=""),"",F406-E406)</f>
      </c>
      <c r="N406" s="16">
        <f>IF($A406="","",IF(K406&lt;=0,"Out of stock",IF(AND(H406&lt;&gt;"",K406&lt;=H406),"Reorder","OK")))</f>
      </c>
    </row>
    <row r="407" spans="1:14" x14ac:dyDescent="0.25">
      <c r="A407" s="12"/>
      <c r="B407" s="12"/>
      <c r="C407" s="12"/>
      <c r="D407" s="12"/>
      <c r="E407" s="14"/>
      <c r="F407" s="14"/>
      <c r="G407" s="14"/>
      <c r="H407" s="14"/>
      <c r="I407" s="15">
        <f>IF($A407="","",SUMIFS('Movements'!$E$6:$E$3005,'Movements'!$B$6:$B$3005,$A407,'Movements'!$D$6:$D$3005,"In"))</f>
      </c>
      <c r="J407" s="15">
        <f>IF($A407="","",SUMIFS('Movements'!$E$6:$E$3005,'Movements'!$B$6:$B$3005,$A407,'Movements'!$D$6:$D$3005,"Out"))</f>
      </c>
      <c r="K407" s="15">
        <f>IF($A407="","",N(G407)+I407-J407)</f>
      </c>
      <c r="L407" s="15">
        <f>IF($A407="","",K407*N(E407))</f>
      </c>
      <c r="M407" s="15">
        <f>IF(OR($A407="",E407="",F407=""),"",F407-E407)</f>
      </c>
      <c r="N407" s="16">
        <f>IF($A407="","",IF(K407&lt;=0,"Out of stock",IF(AND(H407&lt;&gt;"",K407&lt;=H407),"Reorder","OK")))</f>
      </c>
    </row>
    <row r="408" spans="1:14" x14ac:dyDescent="0.25">
      <c r="A408" s="12"/>
      <c r="B408" s="12"/>
      <c r="C408" s="12"/>
      <c r="D408" s="12"/>
      <c r="E408" s="14"/>
      <c r="F408" s="14"/>
      <c r="G408" s="14"/>
      <c r="H408" s="14"/>
      <c r="I408" s="15">
        <f>IF($A408="","",SUMIFS('Movements'!$E$6:$E$3005,'Movements'!$B$6:$B$3005,$A408,'Movements'!$D$6:$D$3005,"In"))</f>
      </c>
      <c r="J408" s="15">
        <f>IF($A408="","",SUMIFS('Movements'!$E$6:$E$3005,'Movements'!$B$6:$B$3005,$A408,'Movements'!$D$6:$D$3005,"Out"))</f>
      </c>
      <c r="K408" s="15">
        <f>IF($A408="","",N(G408)+I408-J408)</f>
      </c>
      <c r="L408" s="15">
        <f>IF($A408="","",K408*N(E408))</f>
      </c>
      <c r="M408" s="15">
        <f>IF(OR($A408="",E408="",F408=""),"",F408-E408)</f>
      </c>
      <c r="N408" s="16">
        <f>IF($A408="","",IF(K408&lt;=0,"Out of stock",IF(AND(H408&lt;&gt;"",K408&lt;=H408),"Reorder","OK")))</f>
      </c>
    </row>
    <row r="409" spans="1:14" x14ac:dyDescent="0.25">
      <c r="A409" s="12"/>
      <c r="B409" s="12"/>
      <c r="C409" s="12"/>
      <c r="D409" s="12"/>
      <c r="E409" s="14"/>
      <c r="F409" s="14"/>
      <c r="G409" s="14"/>
      <c r="H409" s="14"/>
      <c r="I409" s="15">
        <f>IF($A409="","",SUMIFS('Movements'!$E$6:$E$3005,'Movements'!$B$6:$B$3005,$A409,'Movements'!$D$6:$D$3005,"In"))</f>
      </c>
      <c r="J409" s="15">
        <f>IF($A409="","",SUMIFS('Movements'!$E$6:$E$3005,'Movements'!$B$6:$B$3005,$A409,'Movements'!$D$6:$D$3005,"Out"))</f>
      </c>
      <c r="K409" s="15">
        <f>IF($A409="","",N(G409)+I409-J409)</f>
      </c>
      <c r="L409" s="15">
        <f>IF($A409="","",K409*N(E409))</f>
      </c>
      <c r="M409" s="15">
        <f>IF(OR($A409="",E409="",F409=""),"",F409-E409)</f>
      </c>
      <c r="N409" s="16">
        <f>IF($A409="","",IF(K409&lt;=0,"Out of stock",IF(AND(H409&lt;&gt;"",K409&lt;=H409),"Reorder","OK")))</f>
      </c>
    </row>
    <row r="410" spans="1:14" x14ac:dyDescent="0.25">
      <c r="A410" s="12"/>
      <c r="B410" s="12"/>
      <c r="C410" s="12"/>
      <c r="D410" s="12"/>
      <c r="E410" s="14"/>
      <c r="F410" s="14"/>
      <c r="G410" s="14"/>
      <c r="H410" s="14"/>
      <c r="I410" s="15">
        <f>IF($A410="","",SUMIFS('Movements'!$E$6:$E$3005,'Movements'!$B$6:$B$3005,$A410,'Movements'!$D$6:$D$3005,"In"))</f>
      </c>
      <c r="J410" s="15">
        <f>IF($A410="","",SUMIFS('Movements'!$E$6:$E$3005,'Movements'!$B$6:$B$3005,$A410,'Movements'!$D$6:$D$3005,"Out"))</f>
      </c>
      <c r="K410" s="15">
        <f>IF($A410="","",N(G410)+I410-J410)</f>
      </c>
      <c r="L410" s="15">
        <f>IF($A410="","",K410*N(E410))</f>
      </c>
      <c r="M410" s="15">
        <f>IF(OR($A410="",E410="",F410=""),"",F410-E410)</f>
      </c>
      <c r="N410" s="16">
        <f>IF($A410="","",IF(K410&lt;=0,"Out of stock",IF(AND(H410&lt;&gt;"",K410&lt;=H410),"Reorder","OK")))</f>
      </c>
    </row>
    <row r="411" spans="1:14" x14ac:dyDescent="0.25">
      <c r="A411" s="12"/>
      <c r="B411" s="12"/>
      <c r="C411" s="12"/>
      <c r="D411" s="12"/>
      <c r="E411" s="14"/>
      <c r="F411" s="14"/>
      <c r="G411" s="14"/>
      <c r="H411" s="14"/>
      <c r="I411" s="15">
        <f>IF($A411="","",SUMIFS('Movements'!$E$6:$E$3005,'Movements'!$B$6:$B$3005,$A411,'Movements'!$D$6:$D$3005,"In"))</f>
      </c>
      <c r="J411" s="15">
        <f>IF($A411="","",SUMIFS('Movements'!$E$6:$E$3005,'Movements'!$B$6:$B$3005,$A411,'Movements'!$D$6:$D$3005,"Out"))</f>
      </c>
      <c r="K411" s="15">
        <f>IF($A411="","",N(G411)+I411-J411)</f>
      </c>
      <c r="L411" s="15">
        <f>IF($A411="","",K411*N(E411))</f>
      </c>
      <c r="M411" s="15">
        <f>IF(OR($A411="",E411="",F411=""),"",F411-E411)</f>
      </c>
      <c r="N411" s="16">
        <f>IF($A411="","",IF(K411&lt;=0,"Out of stock",IF(AND(H411&lt;&gt;"",K411&lt;=H411),"Reorder","OK")))</f>
      </c>
    </row>
    <row r="412" spans="1:14" x14ac:dyDescent="0.25">
      <c r="A412" s="12"/>
      <c r="B412" s="12"/>
      <c r="C412" s="12"/>
      <c r="D412" s="12"/>
      <c r="E412" s="14"/>
      <c r="F412" s="14"/>
      <c r="G412" s="14"/>
      <c r="H412" s="14"/>
      <c r="I412" s="15">
        <f>IF($A412="","",SUMIFS('Movements'!$E$6:$E$3005,'Movements'!$B$6:$B$3005,$A412,'Movements'!$D$6:$D$3005,"In"))</f>
      </c>
      <c r="J412" s="15">
        <f>IF($A412="","",SUMIFS('Movements'!$E$6:$E$3005,'Movements'!$B$6:$B$3005,$A412,'Movements'!$D$6:$D$3005,"Out"))</f>
      </c>
      <c r="K412" s="15">
        <f>IF($A412="","",N(G412)+I412-J412)</f>
      </c>
      <c r="L412" s="15">
        <f>IF($A412="","",K412*N(E412))</f>
      </c>
      <c r="M412" s="15">
        <f>IF(OR($A412="",E412="",F412=""),"",F412-E412)</f>
      </c>
      <c r="N412" s="16">
        <f>IF($A412="","",IF(K412&lt;=0,"Out of stock",IF(AND(H412&lt;&gt;"",K412&lt;=H412),"Reorder","OK")))</f>
      </c>
    </row>
    <row r="413" spans="1:14" x14ac:dyDescent="0.25">
      <c r="A413" s="12"/>
      <c r="B413" s="12"/>
      <c r="C413" s="12"/>
      <c r="D413" s="12"/>
      <c r="E413" s="14"/>
      <c r="F413" s="14"/>
      <c r="G413" s="14"/>
      <c r="H413" s="14"/>
      <c r="I413" s="15">
        <f>IF($A413="","",SUMIFS('Movements'!$E$6:$E$3005,'Movements'!$B$6:$B$3005,$A413,'Movements'!$D$6:$D$3005,"In"))</f>
      </c>
      <c r="J413" s="15">
        <f>IF($A413="","",SUMIFS('Movements'!$E$6:$E$3005,'Movements'!$B$6:$B$3005,$A413,'Movements'!$D$6:$D$3005,"Out"))</f>
      </c>
      <c r="K413" s="15">
        <f>IF($A413="","",N(G413)+I413-J413)</f>
      </c>
      <c r="L413" s="15">
        <f>IF($A413="","",K413*N(E413))</f>
      </c>
      <c r="M413" s="15">
        <f>IF(OR($A413="",E413="",F413=""),"",F413-E413)</f>
      </c>
      <c r="N413" s="16">
        <f>IF($A413="","",IF(K413&lt;=0,"Out of stock",IF(AND(H413&lt;&gt;"",K413&lt;=H413),"Reorder","OK")))</f>
      </c>
    </row>
    <row r="414" spans="1:14" x14ac:dyDescent="0.25">
      <c r="A414" s="12"/>
      <c r="B414" s="12"/>
      <c r="C414" s="12"/>
      <c r="D414" s="12"/>
      <c r="E414" s="14"/>
      <c r="F414" s="14"/>
      <c r="G414" s="14"/>
      <c r="H414" s="14"/>
      <c r="I414" s="15">
        <f>IF($A414="","",SUMIFS('Movements'!$E$6:$E$3005,'Movements'!$B$6:$B$3005,$A414,'Movements'!$D$6:$D$3005,"In"))</f>
      </c>
      <c r="J414" s="15">
        <f>IF($A414="","",SUMIFS('Movements'!$E$6:$E$3005,'Movements'!$B$6:$B$3005,$A414,'Movements'!$D$6:$D$3005,"Out"))</f>
      </c>
      <c r="K414" s="15">
        <f>IF($A414="","",N(G414)+I414-J414)</f>
      </c>
      <c r="L414" s="15">
        <f>IF($A414="","",K414*N(E414))</f>
      </c>
      <c r="M414" s="15">
        <f>IF(OR($A414="",E414="",F414=""),"",F414-E414)</f>
      </c>
      <c r="N414" s="16">
        <f>IF($A414="","",IF(K414&lt;=0,"Out of stock",IF(AND(H414&lt;&gt;"",K414&lt;=H414),"Reorder","OK")))</f>
      </c>
    </row>
    <row r="415" spans="1:14" x14ac:dyDescent="0.25">
      <c r="A415" s="12"/>
      <c r="B415" s="12"/>
      <c r="C415" s="12"/>
      <c r="D415" s="12"/>
      <c r="E415" s="14"/>
      <c r="F415" s="14"/>
      <c r="G415" s="14"/>
      <c r="H415" s="14"/>
      <c r="I415" s="15">
        <f>IF($A415="","",SUMIFS('Movements'!$E$6:$E$3005,'Movements'!$B$6:$B$3005,$A415,'Movements'!$D$6:$D$3005,"In"))</f>
      </c>
      <c r="J415" s="15">
        <f>IF($A415="","",SUMIFS('Movements'!$E$6:$E$3005,'Movements'!$B$6:$B$3005,$A415,'Movements'!$D$6:$D$3005,"Out"))</f>
      </c>
      <c r="K415" s="15">
        <f>IF($A415="","",N(G415)+I415-J415)</f>
      </c>
      <c r="L415" s="15">
        <f>IF($A415="","",K415*N(E415))</f>
      </c>
      <c r="M415" s="15">
        <f>IF(OR($A415="",E415="",F415=""),"",F415-E415)</f>
      </c>
      <c r="N415" s="16">
        <f>IF($A415="","",IF(K415&lt;=0,"Out of stock",IF(AND(H415&lt;&gt;"",K415&lt;=H415),"Reorder","OK")))</f>
      </c>
    </row>
    <row r="416" spans="1:14" x14ac:dyDescent="0.25">
      <c r="A416" s="12"/>
      <c r="B416" s="12"/>
      <c r="C416" s="12"/>
      <c r="D416" s="12"/>
      <c r="E416" s="14"/>
      <c r="F416" s="14"/>
      <c r="G416" s="14"/>
      <c r="H416" s="14"/>
      <c r="I416" s="15">
        <f>IF($A416="","",SUMIFS('Movements'!$E$6:$E$3005,'Movements'!$B$6:$B$3005,$A416,'Movements'!$D$6:$D$3005,"In"))</f>
      </c>
      <c r="J416" s="15">
        <f>IF($A416="","",SUMIFS('Movements'!$E$6:$E$3005,'Movements'!$B$6:$B$3005,$A416,'Movements'!$D$6:$D$3005,"Out"))</f>
      </c>
      <c r="K416" s="15">
        <f>IF($A416="","",N(G416)+I416-J416)</f>
      </c>
      <c r="L416" s="15">
        <f>IF($A416="","",K416*N(E416))</f>
      </c>
      <c r="M416" s="15">
        <f>IF(OR($A416="",E416="",F416=""),"",F416-E416)</f>
      </c>
      <c r="N416" s="16">
        <f>IF($A416="","",IF(K416&lt;=0,"Out of stock",IF(AND(H416&lt;&gt;"",K416&lt;=H416),"Reorder","OK")))</f>
      </c>
    </row>
    <row r="417" spans="1:14" x14ac:dyDescent="0.25">
      <c r="A417" s="12"/>
      <c r="B417" s="12"/>
      <c r="C417" s="12"/>
      <c r="D417" s="12"/>
      <c r="E417" s="14"/>
      <c r="F417" s="14"/>
      <c r="G417" s="14"/>
      <c r="H417" s="14"/>
      <c r="I417" s="15">
        <f>IF($A417="","",SUMIFS('Movements'!$E$6:$E$3005,'Movements'!$B$6:$B$3005,$A417,'Movements'!$D$6:$D$3005,"In"))</f>
      </c>
      <c r="J417" s="15">
        <f>IF($A417="","",SUMIFS('Movements'!$E$6:$E$3005,'Movements'!$B$6:$B$3005,$A417,'Movements'!$D$6:$D$3005,"Out"))</f>
      </c>
      <c r="K417" s="15">
        <f>IF($A417="","",N(G417)+I417-J417)</f>
      </c>
      <c r="L417" s="15">
        <f>IF($A417="","",K417*N(E417))</f>
      </c>
      <c r="M417" s="15">
        <f>IF(OR($A417="",E417="",F417=""),"",F417-E417)</f>
      </c>
      <c r="N417" s="16">
        <f>IF($A417="","",IF(K417&lt;=0,"Out of stock",IF(AND(H417&lt;&gt;"",K417&lt;=H417),"Reorder","OK")))</f>
      </c>
    </row>
    <row r="418" spans="1:14" x14ac:dyDescent="0.25">
      <c r="A418" s="12"/>
      <c r="B418" s="12"/>
      <c r="C418" s="12"/>
      <c r="D418" s="12"/>
      <c r="E418" s="14"/>
      <c r="F418" s="14"/>
      <c r="G418" s="14"/>
      <c r="H418" s="14"/>
      <c r="I418" s="15">
        <f>IF($A418="","",SUMIFS('Movements'!$E$6:$E$3005,'Movements'!$B$6:$B$3005,$A418,'Movements'!$D$6:$D$3005,"In"))</f>
      </c>
      <c r="J418" s="15">
        <f>IF($A418="","",SUMIFS('Movements'!$E$6:$E$3005,'Movements'!$B$6:$B$3005,$A418,'Movements'!$D$6:$D$3005,"Out"))</f>
      </c>
      <c r="K418" s="15">
        <f>IF($A418="","",N(G418)+I418-J418)</f>
      </c>
      <c r="L418" s="15">
        <f>IF($A418="","",K418*N(E418))</f>
      </c>
      <c r="M418" s="15">
        <f>IF(OR($A418="",E418="",F418=""),"",F418-E418)</f>
      </c>
      <c r="N418" s="16">
        <f>IF($A418="","",IF(K418&lt;=0,"Out of stock",IF(AND(H418&lt;&gt;"",K418&lt;=H418),"Reorder","OK")))</f>
      </c>
    </row>
    <row r="419" spans="1:14" x14ac:dyDescent="0.25">
      <c r="A419" s="12"/>
      <c r="B419" s="12"/>
      <c r="C419" s="12"/>
      <c r="D419" s="12"/>
      <c r="E419" s="14"/>
      <c r="F419" s="14"/>
      <c r="G419" s="14"/>
      <c r="H419" s="14"/>
      <c r="I419" s="15">
        <f>IF($A419="","",SUMIFS('Movements'!$E$6:$E$3005,'Movements'!$B$6:$B$3005,$A419,'Movements'!$D$6:$D$3005,"In"))</f>
      </c>
      <c r="J419" s="15">
        <f>IF($A419="","",SUMIFS('Movements'!$E$6:$E$3005,'Movements'!$B$6:$B$3005,$A419,'Movements'!$D$6:$D$3005,"Out"))</f>
      </c>
      <c r="K419" s="15">
        <f>IF($A419="","",N(G419)+I419-J419)</f>
      </c>
      <c r="L419" s="15">
        <f>IF($A419="","",K419*N(E419))</f>
      </c>
      <c r="M419" s="15">
        <f>IF(OR($A419="",E419="",F419=""),"",F419-E419)</f>
      </c>
      <c r="N419" s="16">
        <f>IF($A419="","",IF(K419&lt;=0,"Out of stock",IF(AND(H419&lt;&gt;"",K419&lt;=H419),"Reorder","OK")))</f>
      </c>
    </row>
    <row r="420" spans="1:14" x14ac:dyDescent="0.25">
      <c r="A420" s="12"/>
      <c r="B420" s="12"/>
      <c r="C420" s="12"/>
      <c r="D420" s="12"/>
      <c r="E420" s="14"/>
      <c r="F420" s="14"/>
      <c r="G420" s="14"/>
      <c r="H420" s="14"/>
      <c r="I420" s="15">
        <f>IF($A420="","",SUMIFS('Movements'!$E$6:$E$3005,'Movements'!$B$6:$B$3005,$A420,'Movements'!$D$6:$D$3005,"In"))</f>
      </c>
      <c r="J420" s="15">
        <f>IF($A420="","",SUMIFS('Movements'!$E$6:$E$3005,'Movements'!$B$6:$B$3005,$A420,'Movements'!$D$6:$D$3005,"Out"))</f>
      </c>
      <c r="K420" s="15">
        <f>IF($A420="","",N(G420)+I420-J420)</f>
      </c>
      <c r="L420" s="15">
        <f>IF($A420="","",K420*N(E420))</f>
      </c>
      <c r="M420" s="15">
        <f>IF(OR($A420="",E420="",F420=""),"",F420-E420)</f>
      </c>
      <c r="N420" s="16">
        <f>IF($A420="","",IF(K420&lt;=0,"Out of stock",IF(AND(H420&lt;&gt;"",K420&lt;=H420),"Reorder","OK")))</f>
      </c>
    </row>
    <row r="421" spans="1:14" x14ac:dyDescent="0.25">
      <c r="A421" s="12"/>
      <c r="B421" s="12"/>
      <c r="C421" s="12"/>
      <c r="D421" s="12"/>
      <c r="E421" s="14"/>
      <c r="F421" s="14"/>
      <c r="G421" s="14"/>
      <c r="H421" s="14"/>
      <c r="I421" s="15">
        <f>IF($A421="","",SUMIFS('Movements'!$E$6:$E$3005,'Movements'!$B$6:$B$3005,$A421,'Movements'!$D$6:$D$3005,"In"))</f>
      </c>
      <c r="J421" s="15">
        <f>IF($A421="","",SUMIFS('Movements'!$E$6:$E$3005,'Movements'!$B$6:$B$3005,$A421,'Movements'!$D$6:$D$3005,"Out"))</f>
      </c>
      <c r="K421" s="15">
        <f>IF($A421="","",N(G421)+I421-J421)</f>
      </c>
      <c r="L421" s="15">
        <f>IF($A421="","",K421*N(E421))</f>
      </c>
      <c r="M421" s="15">
        <f>IF(OR($A421="",E421="",F421=""),"",F421-E421)</f>
      </c>
      <c r="N421" s="16">
        <f>IF($A421="","",IF(K421&lt;=0,"Out of stock",IF(AND(H421&lt;&gt;"",K421&lt;=H421),"Reorder","OK")))</f>
      </c>
    </row>
    <row r="422" spans="1:14" x14ac:dyDescent="0.25">
      <c r="A422" s="12"/>
      <c r="B422" s="12"/>
      <c r="C422" s="12"/>
      <c r="D422" s="12"/>
      <c r="E422" s="14"/>
      <c r="F422" s="14"/>
      <c r="G422" s="14"/>
      <c r="H422" s="14"/>
      <c r="I422" s="15">
        <f>IF($A422="","",SUMIFS('Movements'!$E$6:$E$3005,'Movements'!$B$6:$B$3005,$A422,'Movements'!$D$6:$D$3005,"In"))</f>
      </c>
      <c r="J422" s="15">
        <f>IF($A422="","",SUMIFS('Movements'!$E$6:$E$3005,'Movements'!$B$6:$B$3005,$A422,'Movements'!$D$6:$D$3005,"Out"))</f>
      </c>
      <c r="K422" s="15">
        <f>IF($A422="","",N(G422)+I422-J422)</f>
      </c>
      <c r="L422" s="15">
        <f>IF($A422="","",K422*N(E422))</f>
      </c>
      <c r="M422" s="15">
        <f>IF(OR($A422="",E422="",F422=""),"",F422-E422)</f>
      </c>
      <c r="N422" s="16">
        <f>IF($A422="","",IF(K422&lt;=0,"Out of stock",IF(AND(H422&lt;&gt;"",K422&lt;=H422),"Reorder","OK")))</f>
      </c>
    </row>
    <row r="423" spans="1:14" x14ac:dyDescent="0.25">
      <c r="A423" s="12"/>
      <c r="B423" s="12"/>
      <c r="C423" s="12"/>
      <c r="D423" s="12"/>
      <c r="E423" s="14"/>
      <c r="F423" s="14"/>
      <c r="G423" s="14"/>
      <c r="H423" s="14"/>
      <c r="I423" s="15">
        <f>IF($A423="","",SUMIFS('Movements'!$E$6:$E$3005,'Movements'!$B$6:$B$3005,$A423,'Movements'!$D$6:$D$3005,"In"))</f>
      </c>
      <c r="J423" s="15">
        <f>IF($A423="","",SUMIFS('Movements'!$E$6:$E$3005,'Movements'!$B$6:$B$3005,$A423,'Movements'!$D$6:$D$3005,"Out"))</f>
      </c>
      <c r="K423" s="15">
        <f>IF($A423="","",N(G423)+I423-J423)</f>
      </c>
      <c r="L423" s="15">
        <f>IF($A423="","",K423*N(E423))</f>
      </c>
      <c r="M423" s="15">
        <f>IF(OR($A423="",E423="",F423=""),"",F423-E423)</f>
      </c>
      <c r="N423" s="16">
        <f>IF($A423="","",IF(K423&lt;=0,"Out of stock",IF(AND(H423&lt;&gt;"",K423&lt;=H423),"Reorder","OK")))</f>
      </c>
    </row>
    <row r="424" spans="1:14" x14ac:dyDescent="0.25">
      <c r="A424" s="12"/>
      <c r="B424" s="12"/>
      <c r="C424" s="12"/>
      <c r="D424" s="12"/>
      <c r="E424" s="14"/>
      <c r="F424" s="14"/>
      <c r="G424" s="14"/>
      <c r="H424" s="14"/>
      <c r="I424" s="15">
        <f>IF($A424="","",SUMIFS('Movements'!$E$6:$E$3005,'Movements'!$B$6:$B$3005,$A424,'Movements'!$D$6:$D$3005,"In"))</f>
      </c>
      <c r="J424" s="15">
        <f>IF($A424="","",SUMIFS('Movements'!$E$6:$E$3005,'Movements'!$B$6:$B$3005,$A424,'Movements'!$D$6:$D$3005,"Out"))</f>
      </c>
      <c r="K424" s="15">
        <f>IF($A424="","",N(G424)+I424-J424)</f>
      </c>
      <c r="L424" s="15">
        <f>IF($A424="","",K424*N(E424))</f>
      </c>
      <c r="M424" s="15">
        <f>IF(OR($A424="",E424="",F424=""),"",F424-E424)</f>
      </c>
      <c r="N424" s="16">
        <f>IF($A424="","",IF(K424&lt;=0,"Out of stock",IF(AND(H424&lt;&gt;"",K424&lt;=H424),"Reorder","OK")))</f>
      </c>
    </row>
    <row r="425" spans="1:14" x14ac:dyDescent="0.25">
      <c r="A425" s="12"/>
      <c r="B425" s="12"/>
      <c r="C425" s="12"/>
      <c r="D425" s="12"/>
      <c r="E425" s="14"/>
      <c r="F425" s="14"/>
      <c r="G425" s="14"/>
      <c r="H425" s="14"/>
      <c r="I425" s="15">
        <f>IF($A425="","",SUMIFS('Movements'!$E$6:$E$3005,'Movements'!$B$6:$B$3005,$A425,'Movements'!$D$6:$D$3005,"In"))</f>
      </c>
      <c r="J425" s="15">
        <f>IF($A425="","",SUMIFS('Movements'!$E$6:$E$3005,'Movements'!$B$6:$B$3005,$A425,'Movements'!$D$6:$D$3005,"Out"))</f>
      </c>
      <c r="K425" s="15">
        <f>IF($A425="","",N(G425)+I425-J425)</f>
      </c>
      <c r="L425" s="15">
        <f>IF($A425="","",K425*N(E425))</f>
      </c>
      <c r="M425" s="15">
        <f>IF(OR($A425="",E425="",F425=""),"",F425-E425)</f>
      </c>
      <c r="N425" s="16">
        <f>IF($A425="","",IF(K425&lt;=0,"Out of stock",IF(AND(H425&lt;&gt;"",K425&lt;=H425),"Reorder","OK")))</f>
      </c>
    </row>
    <row r="426" spans="1:14" x14ac:dyDescent="0.25">
      <c r="A426" s="12"/>
      <c r="B426" s="12"/>
      <c r="C426" s="12"/>
      <c r="D426" s="12"/>
      <c r="E426" s="14"/>
      <c r="F426" s="14"/>
      <c r="G426" s="14"/>
      <c r="H426" s="14"/>
      <c r="I426" s="15">
        <f>IF($A426="","",SUMIFS('Movements'!$E$6:$E$3005,'Movements'!$B$6:$B$3005,$A426,'Movements'!$D$6:$D$3005,"In"))</f>
      </c>
      <c r="J426" s="15">
        <f>IF($A426="","",SUMIFS('Movements'!$E$6:$E$3005,'Movements'!$B$6:$B$3005,$A426,'Movements'!$D$6:$D$3005,"Out"))</f>
      </c>
      <c r="K426" s="15">
        <f>IF($A426="","",N(G426)+I426-J426)</f>
      </c>
      <c r="L426" s="15">
        <f>IF($A426="","",K426*N(E426))</f>
      </c>
      <c r="M426" s="15">
        <f>IF(OR($A426="",E426="",F426=""),"",F426-E426)</f>
      </c>
      <c r="N426" s="16">
        <f>IF($A426="","",IF(K426&lt;=0,"Out of stock",IF(AND(H426&lt;&gt;"",K426&lt;=H426),"Reorder","OK")))</f>
      </c>
    </row>
    <row r="427" spans="1:14" x14ac:dyDescent="0.25">
      <c r="A427" s="12"/>
      <c r="B427" s="12"/>
      <c r="C427" s="12"/>
      <c r="D427" s="12"/>
      <c r="E427" s="14"/>
      <c r="F427" s="14"/>
      <c r="G427" s="14"/>
      <c r="H427" s="14"/>
      <c r="I427" s="15">
        <f>IF($A427="","",SUMIFS('Movements'!$E$6:$E$3005,'Movements'!$B$6:$B$3005,$A427,'Movements'!$D$6:$D$3005,"In"))</f>
      </c>
      <c r="J427" s="15">
        <f>IF($A427="","",SUMIFS('Movements'!$E$6:$E$3005,'Movements'!$B$6:$B$3005,$A427,'Movements'!$D$6:$D$3005,"Out"))</f>
      </c>
      <c r="K427" s="15">
        <f>IF($A427="","",N(G427)+I427-J427)</f>
      </c>
      <c r="L427" s="15">
        <f>IF($A427="","",K427*N(E427))</f>
      </c>
      <c r="M427" s="15">
        <f>IF(OR($A427="",E427="",F427=""),"",F427-E427)</f>
      </c>
      <c r="N427" s="16">
        <f>IF($A427="","",IF(K427&lt;=0,"Out of stock",IF(AND(H427&lt;&gt;"",K427&lt;=H427),"Reorder","OK")))</f>
      </c>
    </row>
    <row r="428" spans="1:14" x14ac:dyDescent="0.25">
      <c r="A428" s="12"/>
      <c r="B428" s="12"/>
      <c r="C428" s="12"/>
      <c r="D428" s="12"/>
      <c r="E428" s="14"/>
      <c r="F428" s="14"/>
      <c r="G428" s="14"/>
      <c r="H428" s="14"/>
      <c r="I428" s="15">
        <f>IF($A428="","",SUMIFS('Movements'!$E$6:$E$3005,'Movements'!$B$6:$B$3005,$A428,'Movements'!$D$6:$D$3005,"In"))</f>
      </c>
      <c r="J428" s="15">
        <f>IF($A428="","",SUMIFS('Movements'!$E$6:$E$3005,'Movements'!$B$6:$B$3005,$A428,'Movements'!$D$6:$D$3005,"Out"))</f>
      </c>
      <c r="K428" s="15">
        <f>IF($A428="","",N(G428)+I428-J428)</f>
      </c>
      <c r="L428" s="15">
        <f>IF($A428="","",K428*N(E428))</f>
      </c>
      <c r="M428" s="15">
        <f>IF(OR($A428="",E428="",F428=""),"",F428-E428)</f>
      </c>
      <c r="N428" s="16">
        <f>IF($A428="","",IF(K428&lt;=0,"Out of stock",IF(AND(H428&lt;&gt;"",K428&lt;=H428),"Reorder","OK")))</f>
      </c>
    </row>
    <row r="429" spans="1:14" x14ac:dyDescent="0.25">
      <c r="A429" s="12"/>
      <c r="B429" s="12"/>
      <c r="C429" s="12"/>
      <c r="D429" s="12"/>
      <c r="E429" s="14"/>
      <c r="F429" s="14"/>
      <c r="G429" s="14"/>
      <c r="H429" s="14"/>
      <c r="I429" s="15">
        <f>IF($A429="","",SUMIFS('Movements'!$E$6:$E$3005,'Movements'!$B$6:$B$3005,$A429,'Movements'!$D$6:$D$3005,"In"))</f>
      </c>
      <c r="J429" s="15">
        <f>IF($A429="","",SUMIFS('Movements'!$E$6:$E$3005,'Movements'!$B$6:$B$3005,$A429,'Movements'!$D$6:$D$3005,"Out"))</f>
      </c>
      <c r="K429" s="15">
        <f>IF($A429="","",N(G429)+I429-J429)</f>
      </c>
      <c r="L429" s="15">
        <f>IF($A429="","",K429*N(E429))</f>
      </c>
      <c r="M429" s="15">
        <f>IF(OR($A429="",E429="",F429=""),"",F429-E429)</f>
      </c>
      <c r="N429" s="16">
        <f>IF($A429="","",IF(K429&lt;=0,"Out of stock",IF(AND(H429&lt;&gt;"",K429&lt;=H429),"Reorder","OK")))</f>
      </c>
    </row>
    <row r="430" spans="1:14" x14ac:dyDescent="0.25">
      <c r="A430" s="12"/>
      <c r="B430" s="12"/>
      <c r="C430" s="12"/>
      <c r="D430" s="12"/>
      <c r="E430" s="14"/>
      <c r="F430" s="14"/>
      <c r="G430" s="14"/>
      <c r="H430" s="14"/>
      <c r="I430" s="15">
        <f>IF($A430="","",SUMIFS('Movements'!$E$6:$E$3005,'Movements'!$B$6:$B$3005,$A430,'Movements'!$D$6:$D$3005,"In"))</f>
      </c>
      <c r="J430" s="15">
        <f>IF($A430="","",SUMIFS('Movements'!$E$6:$E$3005,'Movements'!$B$6:$B$3005,$A430,'Movements'!$D$6:$D$3005,"Out"))</f>
      </c>
      <c r="K430" s="15">
        <f>IF($A430="","",N(G430)+I430-J430)</f>
      </c>
      <c r="L430" s="15">
        <f>IF($A430="","",K430*N(E430))</f>
      </c>
      <c r="M430" s="15">
        <f>IF(OR($A430="",E430="",F430=""),"",F430-E430)</f>
      </c>
      <c r="N430" s="16">
        <f>IF($A430="","",IF(K430&lt;=0,"Out of stock",IF(AND(H430&lt;&gt;"",K430&lt;=H430),"Reorder","OK")))</f>
      </c>
    </row>
    <row r="431" spans="1:14" x14ac:dyDescent="0.25">
      <c r="A431" s="12"/>
      <c r="B431" s="12"/>
      <c r="C431" s="12"/>
      <c r="D431" s="12"/>
      <c r="E431" s="14"/>
      <c r="F431" s="14"/>
      <c r="G431" s="14"/>
      <c r="H431" s="14"/>
      <c r="I431" s="15">
        <f>IF($A431="","",SUMIFS('Movements'!$E$6:$E$3005,'Movements'!$B$6:$B$3005,$A431,'Movements'!$D$6:$D$3005,"In"))</f>
      </c>
      <c r="J431" s="15">
        <f>IF($A431="","",SUMIFS('Movements'!$E$6:$E$3005,'Movements'!$B$6:$B$3005,$A431,'Movements'!$D$6:$D$3005,"Out"))</f>
      </c>
      <c r="K431" s="15">
        <f>IF($A431="","",N(G431)+I431-J431)</f>
      </c>
      <c r="L431" s="15">
        <f>IF($A431="","",K431*N(E431))</f>
      </c>
      <c r="M431" s="15">
        <f>IF(OR($A431="",E431="",F431=""),"",F431-E431)</f>
      </c>
      <c r="N431" s="16">
        <f>IF($A431="","",IF(K431&lt;=0,"Out of stock",IF(AND(H431&lt;&gt;"",K431&lt;=H431),"Reorder","OK")))</f>
      </c>
    </row>
    <row r="432" spans="1:14" x14ac:dyDescent="0.25">
      <c r="A432" s="12"/>
      <c r="B432" s="12"/>
      <c r="C432" s="12"/>
      <c r="D432" s="12"/>
      <c r="E432" s="14"/>
      <c r="F432" s="14"/>
      <c r="G432" s="14"/>
      <c r="H432" s="14"/>
      <c r="I432" s="15">
        <f>IF($A432="","",SUMIFS('Movements'!$E$6:$E$3005,'Movements'!$B$6:$B$3005,$A432,'Movements'!$D$6:$D$3005,"In"))</f>
      </c>
      <c r="J432" s="15">
        <f>IF($A432="","",SUMIFS('Movements'!$E$6:$E$3005,'Movements'!$B$6:$B$3005,$A432,'Movements'!$D$6:$D$3005,"Out"))</f>
      </c>
      <c r="K432" s="15">
        <f>IF($A432="","",N(G432)+I432-J432)</f>
      </c>
      <c r="L432" s="15">
        <f>IF($A432="","",K432*N(E432))</f>
      </c>
      <c r="M432" s="15">
        <f>IF(OR($A432="",E432="",F432=""),"",F432-E432)</f>
      </c>
      <c r="N432" s="16">
        <f>IF($A432="","",IF(K432&lt;=0,"Out of stock",IF(AND(H432&lt;&gt;"",K432&lt;=H432),"Reorder","OK")))</f>
      </c>
    </row>
    <row r="433" spans="1:14" x14ac:dyDescent="0.25">
      <c r="A433" s="12"/>
      <c r="B433" s="12"/>
      <c r="C433" s="12"/>
      <c r="D433" s="12"/>
      <c r="E433" s="14"/>
      <c r="F433" s="14"/>
      <c r="G433" s="14"/>
      <c r="H433" s="14"/>
      <c r="I433" s="15">
        <f>IF($A433="","",SUMIFS('Movements'!$E$6:$E$3005,'Movements'!$B$6:$B$3005,$A433,'Movements'!$D$6:$D$3005,"In"))</f>
      </c>
      <c r="J433" s="15">
        <f>IF($A433="","",SUMIFS('Movements'!$E$6:$E$3005,'Movements'!$B$6:$B$3005,$A433,'Movements'!$D$6:$D$3005,"Out"))</f>
      </c>
      <c r="K433" s="15">
        <f>IF($A433="","",N(G433)+I433-J433)</f>
      </c>
      <c r="L433" s="15">
        <f>IF($A433="","",K433*N(E433))</f>
      </c>
      <c r="M433" s="15">
        <f>IF(OR($A433="",E433="",F433=""),"",F433-E433)</f>
      </c>
      <c r="N433" s="16">
        <f>IF($A433="","",IF(K433&lt;=0,"Out of stock",IF(AND(H433&lt;&gt;"",K433&lt;=H433),"Reorder","OK")))</f>
      </c>
    </row>
    <row r="434" spans="1:14" x14ac:dyDescent="0.25">
      <c r="A434" s="12"/>
      <c r="B434" s="12"/>
      <c r="C434" s="12"/>
      <c r="D434" s="12"/>
      <c r="E434" s="14"/>
      <c r="F434" s="14"/>
      <c r="G434" s="14"/>
      <c r="H434" s="14"/>
      <c r="I434" s="15">
        <f>IF($A434="","",SUMIFS('Movements'!$E$6:$E$3005,'Movements'!$B$6:$B$3005,$A434,'Movements'!$D$6:$D$3005,"In"))</f>
      </c>
      <c r="J434" s="15">
        <f>IF($A434="","",SUMIFS('Movements'!$E$6:$E$3005,'Movements'!$B$6:$B$3005,$A434,'Movements'!$D$6:$D$3005,"Out"))</f>
      </c>
      <c r="K434" s="15">
        <f>IF($A434="","",N(G434)+I434-J434)</f>
      </c>
      <c r="L434" s="15">
        <f>IF($A434="","",K434*N(E434))</f>
      </c>
      <c r="M434" s="15">
        <f>IF(OR($A434="",E434="",F434=""),"",F434-E434)</f>
      </c>
      <c r="N434" s="16">
        <f>IF($A434="","",IF(K434&lt;=0,"Out of stock",IF(AND(H434&lt;&gt;"",K434&lt;=H434),"Reorder","OK")))</f>
      </c>
    </row>
    <row r="435" spans="1:14" x14ac:dyDescent="0.25">
      <c r="A435" s="12"/>
      <c r="B435" s="12"/>
      <c r="C435" s="12"/>
      <c r="D435" s="12"/>
      <c r="E435" s="14"/>
      <c r="F435" s="14"/>
      <c r="G435" s="14"/>
      <c r="H435" s="14"/>
      <c r="I435" s="15">
        <f>IF($A435="","",SUMIFS('Movements'!$E$6:$E$3005,'Movements'!$B$6:$B$3005,$A435,'Movements'!$D$6:$D$3005,"In"))</f>
      </c>
      <c r="J435" s="15">
        <f>IF($A435="","",SUMIFS('Movements'!$E$6:$E$3005,'Movements'!$B$6:$B$3005,$A435,'Movements'!$D$6:$D$3005,"Out"))</f>
      </c>
      <c r="K435" s="15">
        <f>IF($A435="","",N(G435)+I435-J435)</f>
      </c>
      <c r="L435" s="15">
        <f>IF($A435="","",K435*N(E435))</f>
      </c>
      <c r="M435" s="15">
        <f>IF(OR($A435="",E435="",F435=""),"",F435-E435)</f>
      </c>
      <c r="N435" s="16">
        <f>IF($A435="","",IF(K435&lt;=0,"Out of stock",IF(AND(H435&lt;&gt;"",K435&lt;=H435),"Reorder","OK")))</f>
      </c>
    </row>
    <row r="436" spans="1:14" x14ac:dyDescent="0.25">
      <c r="A436" s="12"/>
      <c r="B436" s="12"/>
      <c r="C436" s="12"/>
      <c r="D436" s="12"/>
      <c r="E436" s="14"/>
      <c r="F436" s="14"/>
      <c r="G436" s="14"/>
      <c r="H436" s="14"/>
      <c r="I436" s="15">
        <f>IF($A436="","",SUMIFS('Movements'!$E$6:$E$3005,'Movements'!$B$6:$B$3005,$A436,'Movements'!$D$6:$D$3005,"In"))</f>
      </c>
      <c r="J436" s="15">
        <f>IF($A436="","",SUMIFS('Movements'!$E$6:$E$3005,'Movements'!$B$6:$B$3005,$A436,'Movements'!$D$6:$D$3005,"Out"))</f>
      </c>
      <c r="K436" s="15">
        <f>IF($A436="","",N(G436)+I436-J436)</f>
      </c>
      <c r="L436" s="15">
        <f>IF($A436="","",K436*N(E436))</f>
      </c>
      <c r="M436" s="15">
        <f>IF(OR($A436="",E436="",F436=""),"",F436-E436)</f>
      </c>
      <c r="N436" s="16">
        <f>IF($A436="","",IF(K436&lt;=0,"Out of stock",IF(AND(H436&lt;&gt;"",K436&lt;=H436),"Reorder","OK")))</f>
      </c>
    </row>
    <row r="437" spans="1:14" x14ac:dyDescent="0.25">
      <c r="A437" s="12"/>
      <c r="B437" s="12"/>
      <c r="C437" s="12"/>
      <c r="D437" s="12"/>
      <c r="E437" s="14"/>
      <c r="F437" s="14"/>
      <c r="G437" s="14"/>
      <c r="H437" s="14"/>
      <c r="I437" s="15">
        <f>IF($A437="","",SUMIFS('Movements'!$E$6:$E$3005,'Movements'!$B$6:$B$3005,$A437,'Movements'!$D$6:$D$3005,"In"))</f>
      </c>
      <c r="J437" s="15">
        <f>IF($A437="","",SUMIFS('Movements'!$E$6:$E$3005,'Movements'!$B$6:$B$3005,$A437,'Movements'!$D$6:$D$3005,"Out"))</f>
      </c>
      <c r="K437" s="15">
        <f>IF($A437="","",N(G437)+I437-J437)</f>
      </c>
      <c r="L437" s="15">
        <f>IF($A437="","",K437*N(E437))</f>
      </c>
      <c r="M437" s="15">
        <f>IF(OR($A437="",E437="",F437=""),"",F437-E437)</f>
      </c>
      <c r="N437" s="16">
        <f>IF($A437="","",IF(K437&lt;=0,"Out of stock",IF(AND(H437&lt;&gt;"",K437&lt;=H437),"Reorder","OK")))</f>
      </c>
    </row>
    <row r="438" spans="1:14" x14ac:dyDescent="0.25">
      <c r="A438" s="12"/>
      <c r="B438" s="12"/>
      <c r="C438" s="12"/>
      <c r="D438" s="12"/>
      <c r="E438" s="14"/>
      <c r="F438" s="14"/>
      <c r="G438" s="14"/>
      <c r="H438" s="14"/>
      <c r="I438" s="15">
        <f>IF($A438="","",SUMIFS('Movements'!$E$6:$E$3005,'Movements'!$B$6:$B$3005,$A438,'Movements'!$D$6:$D$3005,"In"))</f>
      </c>
      <c r="J438" s="15">
        <f>IF($A438="","",SUMIFS('Movements'!$E$6:$E$3005,'Movements'!$B$6:$B$3005,$A438,'Movements'!$D$6:$D$3005,"Out"))</f>
      </c>
      <c r="K438" s="15">
        <f>IF($A438="","",N(G438)+I438-J438)</f>
      </c>
      <c r="L438" s="15">
        <f>IF($A438="","",K438*N(E438))</f>
      </c>
      <c r="M438" s="15">
        <f>IF(OR($A438="",E438="",F438=""),"",F438-E438)</f>
      </c>
      <c r="N438" s="16">
        <f>IF($A438="","",IF(K438&lt;=0,"Out of stock",IF(AND(H438&lt;&gt;"",K438&lt;=H438),"Reorder","OK")))</f>
      </c>
    </row>
    <row r="439" spans="1:14" x14ac:dyDescent="0.25">
      <c r="A439" s="12"/>
      <c r="B439" s="12"/>
      <c r="C439" s="12"/>
      <c r="D439" s="12"/>
      <c r="E439" s="14"/>
      <c r="F439" s="14"/>
      <c r="G439" s="14"/>
      <c r="H439" s="14"/>
      <c r="I439" s="15">
        <f>IF($A439="","",SUMIFS('Movements'!$E$6:$E$3005,'Movements'!$B$6:$B$3005,$A439,'Movements'!$D$6:$D$3005,"In"))</f>
      </c>
      <c r="J439" s="15">
        <f>IF($A439="","",SUMIFS('Movements'!$E$6:$E$3005,'Movements'!$B$6:$B$3005,$A439,'Movements'!$D$6:$D$3005,"Out"))</f>
      </c>
      <c r="K439" s="15">
        <f>IF($A439="","",N(G439)+I439-J439)</f>
      </c>
      <c r="L439" s="15">
        <f>IF($A439="","",K439*N(E439))</f>
      </c>
      <c r="M439" s="15">
        <f>IF(OR($A439="",E439="",F439=""),"",F439-E439)</f>
      </c>
      <c r="N439" s="16">
        <f>IF($A439="","",IF(K439&lt;=0,"Out of stock",IF(AND(H439&lt;&gt;"",K439&lt;=H439),"Reorder","OK")))</f>
      </c>
    </row>
    <row r="440" spans="1:14" x14ac:dyDescent="0.25">
      <c r="A440" s="12"/>
      <c r="B440" s="12"/>
      <c r="C440" s="12"/>
      <c r="D440" s="12"/>
      <c r="E440" s="14"/>
      <c r="F440" s="14"/>
      <c r="G440" s="14"/>
      <c r="H440" s="14"/>
      <c r="I440" s="15">
        <f>IF($A440="","",SUMIFS('Movements'!$E$6:$E$3005,'Movements'!$B$6:$B$3005,$A440,'Movements'!$D$6:$D$3005,"In"))</f>
      </c>
      <c r="J440" s="15">
        <f>IF($A440="","",SUMIFS('Movements'!$E$6:$E$3005,'Movements'!$B$6:$B$3005,$A440,'Movements'!$D$6:$D$3005,"Out"))</f>
      </c>
      <c r="K440" s="15">
        <f>IF($A440="","",N(G440)+I440-J440)</f>
      </c>
      <c r="L440" s="15">
        <f>IF($A440="","",K440*N(E440))</f>
      </c>
      <c r="M440" s="15">
        <f>IF(OR($A440="",E440="",F440=""),"",F440-E440)</f>
      </c>
      <c r="N440" s="16">
        <f>IF($A440="","",IF(K440&lt;=0,"Out of stock",IF(AND(H440&lt;&gt;"",K440&lt;=H440),"Reorder","OK")))</f>
      </c>
    </row>
    <row r="441" spans="1:14" x14ac:dyDescent="0.25">
      <c r="A441" s="12"/>
      <c r="B441" s="12"/>
      <c r="C441" s="12"/>
      <c r="D441" s="12"/>
      <c r="E441" s="14"/>
      <c r="F441" s="14"/>
      <c r="G441" s="14"/>
      <c r="H441" s="14"/>
      <c r="I441" s="15">
        <f>IF($A441="","",SUMIFS('Movements'!$E$6:$E$3005,'Movements'!$B$6:$B$3005,$A441,'Movements'!$D$6:$D$3005,"In"))</f>
      </c>
      <c r="J441" s="15">
        <f>IF($A441="","",SUMIFS('Movements'!$E$6:$E$3005,'Movements'!$B$6:$B$3005,$A441,'Movements'!$D$6:$D$3005,"Out"))</f>
      </c>
      <c r="K441" s="15">
        <f>IF($A441="","",N(G441)+I441-J441)</f>
      </c>
      <c r="L441" s="15">
        <f>IF($A441="","",K441*N(E441))</f>
      </c>
      <c r="M441" s="15">
        <f>IF(OR($A441="",E441="",F441=""),"",F441-E441)</f>
      </c>
      <c r="N441" s="16">
        <f>IF($A441="","",IF(K441&lt;=0,"Out of stock",IF(AND(H441&lt;&gt;"",K441&lt;=H441),"Reorder","OK")))</f>
      </c>
    </row>
    <row r="442" spans="1:14" x14ac:dyDescent="0.25">
      <c r="A442" s="12"/>
      <c r="B442" s="12"/>
      <c r="C442" s="12"/>
      <c r="D442" s="12"/>
      <c r="E442" s="14"/>
      <c r="F442" s="14"/>
      <c r="G442" s="14"/>
      <c r="H442" s="14"/>
      <c r="I442" s="15">
        <f>IF($A442="","",SUMIFS('Movements'!$E$6:$E$3005,'Movements'!$B$6:$B$3005,$A442,'Movements'!$D$6:$D$3005,"In"))</f>
      </c>
      <c r="J442" s="15">
        <f>IF($A442="","",SUMIFS('Movements'!$E$6:$E$3005,'Movements'!$B$6:$B$3005,$A442,'Movements'!$D$6:$D$3005,"Out"))</f>
      </c>
      <c r="K442" s="15">
        <f>IF($A442="","",N(G442)+I442-J442)</f>
      </c>
      <c r="L442" s="15">
        <f>IF($A442="","",K442*N(E442))</f>
      </c>
      <c r="M442" s="15">
        <f>IF(OR($A442="",E442="",F442=""),"",F442-E442)</f>
      </c>
      <c r="N442" s="16">
        <f>IF($A442="","",IF(K442&lt;=0,"Out of stock",IF(AND(H442&lt;&gt;"",K442&lt;=H442),"Reorder","OK")))</f>
      </c>
    </row>
    <row r="443" spans="1:14" x14ac:dyDescent="0.25">
      <c r="A443" s="12"/>
      <c r="B443" s="12"/>
      <c r="C443" s="12"/>
      <c r="D443" s="12"/>
      <c r="E443" s="14"/>
      <c r="F443" s="14"/>
      <c r="G443" s="14"/>
      <c r="H443" s="14"/>
      <c r="I443" s="15">
        <f>IF($A443="","",SUMIFS('Movements'!$E$6:$E$3005,'Movements'!$B$6:$B$3005,$A443,'Movements'!$D$6:$D$3005,"In"))</f>
      </c>
      <c r="J443" s="15">
        <f>IF($A443="","",SUMIFS('Movements'!$E$6:$E$3005,'Movements'!$B$6:$B$3005,$A443,'Movements'!$D$6:$D$3005,"Out"))</f>
      </c>
      <c r="K443" s="15">
        <f>IF($A443="","",N(G443)+I443-J443)</f>
      </c>
      <c r="L443" s="15">
        <f>IF($A443="","",K443*N(E443))</f>
      </c>
      <c r="M443" s="15">
        <f>IF(OR($A443="",E443="",F443=""),"",F443-E443)</f>
      </c>
      <c r="N443" s="16">
        <f>IF($A443="","",IF(K443&lt;=0,"Out of stock",IF(AND(H443&lt;&gt;"",K443&lt;=H443),"Reorder","OK")))</f>
      </c>
    </row>
    <row r="444" spans="1:14" x14ac:dyDescent="0.25">
      <c r="A444" s="12"/>
      <c r="B444" s="12"/>
      <c r="C444" s="12"/>
      <c r="D444" s="12"/>
      <c r="E444" s="14"/>
      <c r="F444" s="14"/>
      <c r="G444" s="14"/>
      <c r="H444" s="14"/>
      <c r="I444" s="15">
        <f>IF($A444="","",SUMIFS('Movements'!$E$6:$E$3005,'Movements'!$B$6:$B$3005,$A444,'Movements'!$D$6:$D$3005,"In"))</f>
      </c>
      <c r="J444" s="15">
        <f>IF($A444="","",SUMIFS('Movements'!$E$6:$E$3005,'Movements'!$B$6:$B$3005,$A444,'Movements'!$D$6:$D$3005,"Out"))</f>
      </c>
      <c r="K444" s="15">
        <f>IF($A444="","",N(G444)+I444-J444)</f>
      </c>
      <c r="L444" s="15">
        <f>IF($A444="","",K444*N(E444))</f>
      </c>
      <c r="M444" s="15">
        <f>IF(OR($A444="",E444="",F444=""),"",F444-E444)</f>
      </c>
      <c r="N444" s="16">
        <f>IF($A444="","",IF(K444&lt;=0,"Out of stock",IF(AND(H444&lt;&gt;"",K444&lt;=H444),"Reorder","OK")))</f>
      </c>
    </row>
    <row r="445" spans="1:14" x14ac:dyDescent="0.25">
      <c r="A445" s="12"/>
      <c r="B445" s="12"/>
      <c r="C445" s="12"/>
      <c r="D445" s="12"/>
      <c r="E445" s="14"/>
      <c r="F445" s="14"/>
      <c r="G445" s="14"/>
      <c r="H445" s="14"/>
      <c r="I445" s="15">
        <f>IF($A445="","",SUMIFS('Movements'!$E$6:$E$3005,'Movements'!$B$6:$B$3005,$A445,'Movements'!$D$6:$D$3005,"In"))</f>
      </c>
      <c r="J445" s="15">
        <f>IF($A445="","",SUMIFS('Movements'!$E$6:$E$3005,'Movements'!$B$6:$B$3005,$A445,'Movements'!$D$6:$D$3005,"Out"))</f>
      </c>
      <c r="K445" s="15">
        <f>IF($A445="","",N(G445)+I445-J445)</f>
      </c>
      <c r="L445" s="15">
        <f>IF($A445="","",K445*N(E445))</f>
      </c>
      <c r="M445" s="15">
        <f>IF(OR($A445="",E445="",F445=""),"",F445-E445)</f>
      </c>
      <c r="N445" s="16">
        <f>IF($A445="","",IF(K445&lt;=0,"Out of stock",IF(AND(H445&lt;&gt;"",K445&lt;=H445),"Reorder","OK")))</f>
      </c>
    </row>
    <row r="446" spans="1:14" x14ac:dyDescent="0.25">
      <c r="A446" s="12"/>
      <c r="B446" s="12"/>
      <c r="C446" s="12"/>
      <c r="D446" s="12"/>
      <c r="E446" s="14"/>
      <c r="F446" s="14"/>
      <c r="G446" s="14"/>
      <c r="H446" s="14"/>
      <c r="I446" s="15">
        <f>IF($A446="","",SUMIFS('Movements'!$E$6:$E$3005,'Movements'!$B$6:$B$3005,$A446,'Movements'!$D$6:$D$3005,"In"))</f>
      </c>
      <c r="J446" s="15">
        <f>IF($A446="","",SUMIFS('Movements'!$E$6:$E$3005,'Movements'!$B$6:$B$3005,$A446,'Movements'!$D$6:$D$3005,"Out"))</f>
      </c>
      <c r="K446" s="15">
        <f>IF($A446="","",N(G446)+I446-J446)</f>
      </c>
      <c r="L446" s="15">
        <f>IF($A446="","",K446*N(E446))</f>
      </c>
      <c r="M446" s="15">
        <f>IF(OR($A446="",E446="",F446=""),"",F446-E446)</f>
      </c>
      <c r="N446" s="16">
        <f>IF($A446="","",IF(K446&lt;=0,"Out of stock",IF(AND(H446&lt;&gt;"",K446&lt;=H446),"Reorder","OK")))</f>
      </c>
    </row>
    <row r="447" spans="1:14" x14ac:dyDescent="0.25">
      <c r="A447" s="12"/>
      <c r="B447" s="12"/>
      <c r="C447" s="12"/>
      <c r="D447" s="12"/>
      <c r="E447" s="14"/>
      <c r="F447" s="14"/>
      <c r="G447" s="14"/>
      <c r="H447" s="14"/>
      <c r="I447" s="15">
        <f>IF($A447="","",SUMIFS('Movements'!$E$6:$E$3005,'Movements'!$B$6:$B$3005,$A447,'Movements'!$D$6:$D$3005,"In"))</f>
      </c>
      <c r="J447" s="15">
        <f>IF($A447="","",SUMIFS('Movements'!$E$6:$E$3005,'Movements'!$B$6:$B$3005,$A447,'Movements'!$D$6:$D$3005,"Out"))</f>
      </c>
      <c r="K447" s="15">
        <f>IF($A447="","",N(G447)+I447-J447)</f>
      </c>
      <c r="L447" s="15">
        <f>IF($A447="","",K447*N(E447))</f>
      </c>
      <c r="M447" s="15">
        <f>IF(OR($A447="",E447="",F447=""),"",F447-E447)</f>
      </c>
      <c r="N447" s="16">
        <f>IF($A447="","",IF(K447&lt;=0,"Out of stock",IF(AND(H447&lt;&gt;"",K447&lt;=H447),"Reorder","OK")))</f>
      </c>
    </row>
    <row r="448" spans="1:14" x14ac:dyDescent="0.25">
      <c r="A448" s="12"/>
      <c r="B448" s="12"/>
      <c r="C448" s="12"/>
      <c r="D448" s="12"/>
      <c r="E448" s="14"/>
      <c r="F448" s="14"/>
      <c r="G448" s="14"/>
      <c r="H448" s="14"/>
      <c r="I448" s="15">
        <f>IF($A448="","",SUMIFS('Movements'!$E$6:$E$3005,'Movements'!$B$6:$B$3005,$A448,'Movements'!$D$6:$D$3005,"In"))</f>
      </c>
      <c r="J448" s="15">
        <f>IF($A448="","",SUMIFS('Movements'!$E$6:$E$3005,'Movements'!$B$6:$B$3005,$A448,'Movements'!$D$6:$D$3005,"Out"))</f>
      </c>
      <c r="K448" s="15">
        <f>IF($A448="","",N(G448)+I448-J448)</f>
      </c>
      <c r="L448" s="15">
        <f>IF($A448="","",K448*N(E448))</f>
      </c>
      <c r="M448" s="15">
        <f>IF(OR($A448="",E448="",F448=""),"",F448-E448)</f>
      </c>
      <c r="N448" s="16">
        <f>IF($A448="","",IF(K448&lt;=0,"Out of stock",IF(AND(H448&lt;&gt;"",K448&lt;=H448),"Reorder","OK")))</f>
      </c>
    </row>
    <row r="449" spans="1:14" x14ac:dyDescent="0.25">
      <c r="A449" s="12"/>
      <c r="B449" s="12"/>
      <c r="C449" s="12"/>
      <c r="D449" s="12"/>
      <c r="E449" s="14"/>
      <c r="F449" s="14"/>
      <c r="G449" s="14"/>
      <c r="H449" s="14"/>
      <c r="I449" s="15">
        <f>IF($A449="","",SUMIFS('Movements'!$E$6:$E$3005,'Movements'!$B$6:$B$3005,$A449,'Movements'!$D$6:$D$3005,"In"))</f>
      </c>
      <c r="J449" s="15">
        <f>IF($A449="","",SUMIFS('Movements'!$E$6:$E$3005,'Movements'!$B$6:$B$3005,$A449,'Movements'!$D$6:$D$3005,"Out"))</f>
      </c>
      <c r="K449" s="15">
        <f>IF($A449="","",N(G449)+I449-J449)</f>
      </c>
      <c r="L449" s="15">
        <f>IF($A449="","",K449*N(E449))</f>
      </c>
      <c r="M449" s="15">
        <f>IF(OR($A449="",E449="",F449=""),"",F449-E449)</f>
      </c>
      <c r="N449" s="16">
        <f>IF($A449="","",IF(K449&lt;=0,"Out of stock",IF(AND(H449&lt;&gt;"",K449&lt;=H449),"Reorder","OK")))</f>
      </c>
    </row>
    <row r="450" spans="1:14" x14ac:dyDescent="0.25">
      <c r="A450" s="12"/>
      <c r="B450" s="12"/>
      <c r="C450" s="12"/>
      <c r="D450" s="12"/>
      <c r="E450" s="14"/>
      <c r="F450" s="14"/>
      <c r="G450" s="14"/>
      <c r="H450" s="14"/>
      <c r="I450" s="15">
        <f>IF($A450="","",SUMIFS('Movements'!$E$6:$E$3005,'Movements'!$B$6:$B$3005,$A450,'Movements'!$D$6:$D$3005,"In"))</f>
      </c>
      <c r="J450" s="15">
        <f>IF($A450="","",SUMIFS('Movements'!$E$6:$E$3005,'Movements'!$B$6:$B$3005,$A450,'Movements'!$D$6:$D$3005,"Out"))</f>
      </c>
      <c r="K450" s="15">
        <f>IF($A450="","",N(G450)+I450-J450)</f>
      </c>
      <c r="L450" s="15">
        <f>IF($A450="","",K450*N(E450))</f>
      </c>
      <c r="M450" s="15">
        <f>IF(OR($A450="",E450="",F450=""),"",F450-E450)</f>
      </c>
      <c r="N450" s="16">
        <f>IF($A450="","",IF(K450&lt;=0,"Out of stock",IF(AND(H450&lt;&gt;"",K450&lt;=H450),"Reorder","OK")))</f>
      </c>
    </row>
    <row r="451" spans="1:14" x14ac:dyDescent="0.25">
      <c r="A451" s="12"/>
      <c r="B451" s="12"/>
      <c r="C451" s="12"/>
      <c r="D451" s="12"/>
      <c r="E451" s="14"/>
      <c r="F451" s="14"/>
      <c r="G451" s="14"/>
      <c r="H451" s="14"/>
      <c r="I451" s="15">
        <f>IF($A451="","",SUMIFS('Movements'!$E$6:$E$3005,'Movements'!$B$6:$B$3005,$A451,'Movements'!$D$6:$D$3005,"In"))</f>
      </c>
      <c r="J451" s="15">
        <f>IF($A451="","",SUMIFS('Movements'!$E$6:$E$3005,'Movements'!$B$6:$B$3005,$A451,'Movements'!$D$6:$D$3005,"Out"))</f>
      </c>
      <c r="K451" s="15">
        <f>IF($A451="","",N(G451)+I451-J451)</f>
      </c>
      <c r="L451" s="15">
        <f>IF($A451="","",K451*N(E451))</f>
      </c>
      <c r="M451" s="15">
        <f>IF(OR($A451="",E451="",F451=""),"",F451-E451)</f>
      </c>
      <c r="N451" s="16">
        <f>IF($A451="","",IF(K451&lt;=0,"Out of stock",IF(AND(H451&lt;&gt;"",K451&lt;=H451),"Reorder","OK")))</f>
      </c>
    </row>
    <row r="452" spans="1:14" x14ac:dyDescent="0.25">
      <c r="A452" s="12"/>
      <c r="B452" s="12"/>
      <c r="C452" s="12"/>
      <c r="D452" s="12"/>
      <c r="E452" s="14"/>
      <c r="F452" s="14"/>
      <c r="G452" s="14"/>
      <c r="H452" s="14"/>
      <c r="I452" s="15">
        <f>IF($A452="","",SUMIFS('Movements'!$E$6:$E$3005,'Movements'!$B$6:$B$3005,$A452,'Movements'!$D$6:$D$3005,"In"))</f>
      </c>
      <c r="J452" s="15">
        <f>IF($A452="","",SUMIFS('Movements'!$E$6:$E$3005,'Movements'!$B$6:$B$3005,$A452,'Movements'!$D$6:$D$3005,"Out"))</f>
      </c>
      <c r="K452" s="15">
        <f>IF($A452="","",N(G452)+I452-J452)</f>
      </c>
      <c r="L452" s="15">
        <f>IF($A452="","",K452*N(E452))</f>
      </c>
      <c r="M452" s="15">
        <f>IF(OR($A452="",E452="",F452=""),"",F452-E452)</f>
      </c>
      <c r="N452" s="16">
        <f>IF($A452="","",IF(K452&lt;=0,"Out of stock",IF(AND(H452&lt;&gt;"",K452&lt;=H452),"Reorder","OK")))</f>
      </c>
    </row>
    <row r="453" spans="1:14" x14ac:dyDescent="0.25">
      <c r="A453" s="12"/>
      <c r="B453" s="12"/>
      <c r="C453" s="12"/>
      <c r="D453" s="12"/>
      <c r="E453" s="14"/>
      <c r="F453" s="14"/>
      <c r="G453" s="14"/>
      <c r="H453" s="14"/>
      <c r="I453" s="15">
        <f>IF($A453="","",SUMIFS('Movements'!$E$6:$E$3005,'Movements'!$B$6:$B$3005,$A453,'Movements'!$D$6:$D$3005,"In"))</f>
      </c>
      <c r="J453" s="15">
        <f>IF($A453="","",SUMIFS('Movements'!$E$6:$E$3005,'Movements'!$B$6:$B$3005,$A453,'Movements'!$D$6:$D$3005,"Out"))</f>
      </c>
      <c r="K453" s="15">
        <f>IF($A453="","",N(G453)+I453-J453)</f>
      </c>
      <c r="L453" s="15">
        <f>IF($A453="","",K453*N(E453))</f>
      </c>
      <c r="M453" s="15">
        <f>IF(OR($A453="",E453="",F453=""),"",F453-E453)</f>
      </c>
      <c r="N453" s="16">
        <f>IF($A453="","",IF(K453&lt;=0,"Out of stock",IF(AND(H453&lt;&gt;"",K453&lt;=H453),"Reorder","OK")))</f>
      </c>
    </row>
    <row r="454" spans="1:14" x14ac:dyDescent="0.25">
      <c r="A454" s="12"/>
      <c r="B454" s="12"/>
      <c r="C454" s="12"/>
      <c r="D454" s="12"/>
      <c r="E454" s="14"/>
      <c r="F454" s="14"/>
      <c r="G454" s="14"/>
      <c r="H454" s="14"/>
      <c r="I454" s="15">
        <f>IF($A454="","",SUMIFS('Movements'!$E$6:$E$3005,'Movements'!$B$6:$B$3005,$A454,'Movements'!$D$6:$D$3005,"In"))</f>
      </c>
      <c r="J454" s="15">
        <f>IF($A454="","",SUMIFS('Movements'!$E$6:$E$3005,'Movements'!$B$6:$B$3005,$A454,'Movements'!$D$6:$D$3005,"Out"))</f>
      </c>
      <c r="K454" s="15">
        <f>IF($A454="","",N(G454)+I454-J454)</f>
      </c>
      <c r="L454" s="15">
        <f>IF($A454="","",K454*N(E454))</f>
      </c>
      <c r="M454" s="15">
        <f>IF(OR($A454="",E454="",F454=""),"",F454-E454)</f>
      </c>
      <c r="N454" s="16">
        <f>IF($A454="","",IF(K454&lt;=0,"Out of stock",IF(AND(H454&lt;&gt;"",K454&lt;=H454),"Reorder","OK")))</f>
      </c>
    </row>
    <row r="455" spans="1:14" x14ac:dyDescent="0.25">
      <c r="A455" s="12"/>
      <c r="B455" s="12"/>
      <c r="C455" s="12"/>
      <c r="D455" s="12"/>
      <c r="E455" s="14"/>
      <c r="F455" s="14"/>
      <c r="G455" s="14"/>
      <c r="H455" s="14"/>
      <c r="I455" s="15">
        <f>IF($A455="","",SUMIFS('Movements'!$E$6:$E$3005,'Movements'!$B$6:$B$3005,$A455,'Movements'!$D$6:$D$3005,"In"))</f>
      </c>
      <c r="J455" s="15">
        <f>IF($A455="","",SUMIFS('Movements'!$E$6:$E$3005,'Movements'!$B$6:$B$3005,$A455,'Movements'!$D$6:$D$3005,"Out"))</f>
      </c>
      <c r="K455" s="15">
        <f>IF($A455="","",N(G455)+I455-J455)</f>
      </c>
      <c r="L455" s="15">
        <f>IF($A455="","",K455*N(E455))</f>
      </c>
      <c r="M455" s="15">
        <f>IF(OR($A455="",E455="",F455=""),"",F455-E455)</f>
      </c>
      <c r="N455" s="16">
        <f>IF($A455="","",IF(K455&lt;=0,"Out of stock",IF(AND(H455&lt;&gt;"",K455&lt;=H455),"Reorder","OK")))</f>
      </c>
    </row>
    <row r="456" spans="1:14" x14ac:dyDescent="0.25">
      <c r="A456" s="12"/>
      <c r="B456" s="12"/>
      <c r="C456" s="12"/>
      <c r="D456" s="12"/>
      <c r="E456" s="14"/>
      <c r="F456" s="14"/>
      <c r="G456" s="14"/>
      <c r="H456" s="14"/>
      <c r="I456" s="15">
        <f>IF($A456="","",SUMIFS('Movements'!$E$6:$E$3005,'Movements'!$B$6:$B$3005,$A456,'Movements'!$D$6:$D$3005,"In"))</f>
      </c>
      <c r="J456" s="15">
        <f>IF($A456="","",SUMIFS('Movements'!$E$6:$E$3005,'Movements'!$B$6:$B$3005,$A456,'Movements'!$D$6:$D$3005,"Out"))</f>
      </c>
      <c r="K456" s="15">
        <f>IF($A456="","",N(G456)+I456-J456)</f>
      </c>
      <c r="L456" s="15">
        <f>IF($A456="","",K456*N(E456))</f>
      </c>
      <c r="M456" s="15">
        <f>IF(OR($A456="",E456="",F456=""),"",F456-E456)</f>
      </c>
      <c r="N456" s="16">
        <f>IF($A456="","",IF(K456&lt;=0,"Out of stock",IF(AND(H456&lt;&gt;"",K456&lt;=H456),"Reorder","OK")))</f>
      </c>
    </row>
    <row r="457" spans="1:14" x14ac:dyDescent="0.25">
      <c r="A457" s="12"/>
      <c r="B457" s="12"/>
      <c r="C457" s="12"/>
      <c r="D457" s="12"/>
      <c r="E457" s="14"/>
      <c r="F457" s="14"/>
      <c r="G457" s="14"/>
      <c r="H457" s="14"/>
      <c r="I457" s="15">
        <f>IF($A457="","",SUMIFS('Movements'!$E$6:$E$3005,'Movements'!$B$6:$B$3005,$A457,'Movements'!$D$6:$D$3005,"In"))</f>
      </c>
      <c r="J457" s="15">
        <f>IF($A457="","",SUMIFS('Movements'!$E$6:$E$3005,'Movements'!$B$6:$B$3005,$A457,'Movements'!$D$6:$D$3005,"Out"))</f>
      </c>
      <c r="K457" s="15">
        <f>IF($A457="","",N(G457)+I457-J457)</f>
      </c>
      <c r="L457" s="15">
        <f>IF($A457="","",K457*N(E457))</f>
      </c>
      <c r="M457" s="15">
        <f>IF(OR($A457="",E457="",F457=""),"",F457-E457)</f>
      </c>
      <c r="N457" s="16">
        <f>IF($A457="","",IF(K457&lt;=0,"Out of stock",IF(AND(H457&lt;&gt;"",K457&lt;=H457),"Reorder","OK")))</f>
      </c>
    </row>
    <row r="458" spans="1:14" x14ac:dyDescent="0.25">
      <c r="A458" s="12"/>
      <c r="B458" s="12"/>
      <c r="C458" s="12"/>
      <c r="D458" s="12"/>
      <c r="E458" s="14"/>
      <c r="F458" s="14"/>
      <c r="G458" s="14"/>
      <c r="H458" s="14"/>
      <c r="I458" s="15">
        <f>IF($A458="","",SUMIFS('Movements'!$E$6:$E$3005,'Movements'!$B$6:$B$3005,$A458,'Movements'!$D$6:$D$3005,"In"))</f>
      </c>
      <c r="J458" s="15">
        <f>IF($A458="","",SUMIFS('Movements'!$E$6:$E$3005,'Movements'!$B$6:$B$3005,$A458,'Movements'!$D$6:$D$3005,"Out"))</f>
      </c>
      <c r="K458" s="15">
        <f>IF($A458="","",N(G458)+I458-J458)</f>
      </c>
      <c r="L458" s="15">
        <f>IF($A458="","",K458*N(E458))</f>
      </c>
      <c r="M458" s="15">
        <f>IF(OR($A458="",E458="",F458=""),"",F458-E458)</f>
      </c>
      <c r="N458" s="16">
        <f>IF($A458="","",IF(K458&lt;=0,"Out of stock",IF(AND(H458&lt;&gt;"",K458&lt;=H458),"Reorder","OK")))</f>
      </c>
    </row>
    <row r="459" spans="1:14" x14ac:dyDescent="0.25">
      <c r="A459" s="12"/>
      <c r="B459" s="12"/>
      <c r="C459" s="12"/>
      <c r="D459" s="12"/>
      <c r="E459" s="14"/>
      <c r="F459" s="14"/>
      <c r="G459" s="14"/>
      <c r="H459" s="14"/>
      <c r="I459" s="15">
        <f>IF($A459="","",SUMIFS('Movements'!$E$6:$E$3005,'Movements'!$B$6:$B$3005,$A459,'Movements'!$D$6:$D$3005,"In"))</f>
      </c>
      <c r="J459" s="15">
        <f>IF($A459="","",SUMIFS('Movements'!$E$6:$E$3005,'Movements'!$B$6:$B$3005,$A459,'Movements'!$D$6:$D$3005,"Out"))</f>
      </c>
      <c r="K459" s="15">
        <f>IF($A459="","",N(G459)+I459-J459)</f>
      </c>
      <c r="L459" s="15">
        <f>IF($A459="","",K459*N(E459))</f>
      </c>
      <c r="M459" s="15">
        <f>IF(OR($A459="",E459="",F459=""),"",F459-E459)</f>
      </c>
      <c r="N459" s="16">
        <f>IF($A459="","",IF(K459&lt;=0,"Out of stock",IF(AND(H459&lt;&gt;"",K459&lt;=H459),"Reorder","OK")))</f>
      </c>
    </row>
    <row r="460" spans="1:14" x14ac:dyDescent="0.25">
      <c r="A460" s="12"/>
      <c r="B460" s="12"/>
      <c r="C460" s="12"/>
      <c r="D460" s="12"/>
      <c r="E460" s="14"/>
      <c r="F460" s="14"/>
      <c r="G460" s="14"/>
      <c r="H460" s="14"/>
      <c r="I460" s="15">
        <f>IF($A460="","",SUMIFS('Movements'!$E$6:$E$3005,'Movements'!$B$6:$B$3005,$A460,'Movements'!$D$6:$D$3005,"In"))</f>
      </c>
      <c r="J460" s="15">
        <f>IF($A460="","",SUMIFS('Movements'!$E$6:$E$3005,'Movements'!$B$6:$B$3005,$A460,'Movements'!$D$6:$D$3005,"Out"))</f>
      </c>
      <c r="K460" s="15">
        <f>IF($A460="","",N(G460)+I460-J460)</f>
      </c>
      <c r="L460" s="15">
        <f>IF($A460="","",K460*N(E460))</f>
      </c>
      <c r="M460" s="15">
        <f>IF(OR($A460="",E460="",F460=""),"",F460-E460)</f>
      </c>
      <c r="N460" s="16">
        <f>IF($A460="","",IF(K460&lt;=0,"Out of stock",IF(AND(H460&lt;&gt;"",K460&lt;=H460),"Reorder","OK")))</f>
      </c>
    </row>
    <row r="461" spans="1:14" x14ac:dyDescent="0.25">
      <c r="A461" s="12"/>
      <c r="B461" s="12"/>
      <c r="C461" s="12"/>
      <c r="D461" s="12"/>
      <c r="E461" s="14"/>
      <c r="F461" s="14"/>
      <c r="G461" s="14"/>
      <c r="H461" s="14"/>
      <c r="I461" s="15">
        <f>IF($A461="","",SUMIFS('Movements'!$E$6:$E$3005,'Movements'!$B$6:$B$3005,$A461,'Movements'!$D$6:$D$3005,"In"))</f>
      </c>
      <c r="J461" s="15">
        <f>IF($A461="","",SUMIFS('Movements'!$E$6:$E$3005,'Movements'!$B$6:$B$3005,$A461,'Movements'!$D$6:$D$3005,"Out"))</f>
      </c>
      <c r="K461" s="15">
        <f>IF($A461="","",N(G461)+I461-J461)</f>
      </c>
      <c r="L461" s="15">
        <f>IF($A461="","",K461*N(E461))</f>
      </c>
      <c r="M461" s="15">
        <f>IF(OR($A461="",E461="",F461=""),"",F461-E461)</f>
      </c>
      <c r="N461" s="16">
        <f>IF($A461="","",IF(K461&lt;=0,"Out of stock",IF(AND(H461&lt;&gt;"",K461&lt;=H461),"Reorder","OK")))</f>
      </c>
    </row>
    <row r="462" spans="1:14" x14ac:dyDescent="0.25">
      <c r="A462" s="12"/>
      <c r="B462" s="12"/>
      <c r="C462" s="12"/>
      <c r="D462" s="12"/>
      <c r="E462" s="14"/>
      <c r="F462" s="14"/>
      <c r="G462" s="14"/>
      <c r="H462" s="14"/>
      <c r="I462" s="15">
        <f>IF($A462="","",SUMIFS('Movements'!$E$6:$E$3005,'Movements'!$B$6:$B$3005,$A462,'Movements'!$D$6:$D$3005,"In"))</f>
      </c>
      <c r="J462" s="15">
        <f>IF($A462="","",SUMIFS('Movements'!$E$6:$E$3005,'Movements'!$B$6:$B$3005,$A462,'Movements'!$D$6:$D$3005,"Out"))</f>
      </c>
      <c r="K462" s="15">
        <f>IF($A462="","",N(G462)+I462-J462)</f>
      </c>
      <c r="L462" s="15">
        <f>IF($A462="","",K462*N(E462))</f>
      </c>
      <c r="M462" s="15">
        <f>IF(OR($A462="",E462="",F462=""),"",F462-E462)</f>
      </c>
      <c r="N462" s="16">
        <f>IF($A462="","",IF(K462&lt;=0,"Out of stock",IF(AND(H462&lt;&gt;"",K462&lt;=H462),"Reorder","OK")))</f>
      </c>
    </row>
    <row r="463" spans="1:14" x14ac:dyDescent="0.25">
      <c r="A463" s="12"/>
      <c r="B463" s="12"/>
      <c r="C463" s="12"/>
      <c r="D463" s="12"/>
      <c r="E463" s="14"/>
      <c r="F463" s="14"/>
      <c r="G463" s="14"/>
      <c r="H463" s="14"/>
      <c r="I463" s="15">
        <f>IF($A463="","",SUMIFS('Movements'!$E$6:$E$3005,'Movements'!$B$6:$B$3005,$A463,'Movements'!$D$6:$D$3005,"In"))</f>
      </c>
      <c r="J463" s="15">
        <f>IF($A463="","",SUMIFS('Movements'!$E$6:$E$3005,'Movements'!$B$6:$B$3005,$A463,'Movements'!$D$6:$D$3005,"Out"))</f>
      </c>
      <c r="K463" s="15">
        <f>IF($A463="","",N(G463)+I463-J463)</f>
      </c>
      <c r="L463" s="15">
        <f>IF($A463="","",K463*N(E463))</f>
      </c>
      <c r="M463" s="15">
        <f>IF(OR($A463="",E463="",F463=""),"",F463-E463)</f>
      </c>
      <c r="N463" s="16">
        <f>IF($A463="","",IF(K463&lt;=0,"Out of stock",IF(AND(H463&lt;&gt;"",K463&lt;=H463),"Reorder","OK")))</f>
      </c>
    </row>
    <row r="464" spans="1:14" x14ac:dyDescent="0.25">
      <c r="A464" s="12"/>
      <c r="B464" s="12"/>
      <c r="C464" s="12"/>
      <c r="D464" s="12"/>
      <c r="E464" s="14"/>
      <c r="F464" s="14"/>
      <c r="G464" s="14"/>
      <c r="H464" s="14"/>
      <c r="I464" s="15">
        <f>IF($A464="","",SUMIFS('Movements'!$E$6:$E$3005,'Movements'!$B$6:$B$3005,$A464,'Movements'!$D$6:$D$3005,"In"))</f>
      </c>
      <c r="J464" s="15">
        <f>IF($A464="","",SUMIFS('Movements'!$E$6:$E$3005,'Movements'!$B$6:$B$3005,$A464,'Movements'!$D$6:$D$3005,"Out"))</f>
      </c>
      <c r="K464" s="15">
        <f>IF($A464="","",N(G464)+I464-J464)</f>
      </c>
      <c r="L464" s="15">
        <f>IF($A464="","",K464*N(E464))</f>
      </c>
      <c r="M464" s="15">
        <f>IF(OR($A464="",E464="",F464=""),"",F464-E464)</f>
      </c>
      <c r="N464" s="16">
        <f>IF($A464="","",IF(K464&lt;=0,"Out of stock",IF(AND(H464&lt;&gt;"",K464&lt;=H464),"Reorder","OK")))</f>
      </c>
    </row>
    <row r="465" spans="1:14" x14ac:dyDescent="0.25">
      <c r="A465" s="12"/>
      <c r="B465" s="12"/>
      <c r="C465" s="12"/>
      <c r="D465" s="12"/>
      <c r="E465" s="14"/>
      <c r="F465" s="14"/>
      <c r="G465" s="14"/>
      <c r="H465" s="14"/>
      <c r="I465" s="15">
        <f>IF($A465="","",SUMIFS('Movements'!$E$6:$E$3005,'Movements'!$B$6:$B$3005,$A465,'Movements'!$D$6:$D$3005,"In"))</f>
      </c>
      <c r="J465" s="15">
        <f>IF($A465="","",SUMIFS('Movements'!$E$6:$E$3005,'Movements'!$B$6:$B$3005,$A465,'Movements'!$D$6:$D$3005,"Out"))</f>
      </c>
      <c r="K465" s="15">
        <f>IF($A465="","",N(G465)+I465-J465)</f>
      </c>
      <c r="L465" s="15">
        <f>IF($A465="","",K465*N(E465))</f>
      </c>
      <c r="M465" s="15">
        <f>IF(OR($A465="",E465="",F465=""),"",F465-E465)</f>
      </c>
      <c r="N465" s="16">
        <f>IF($A465="","",IF(K465&lt;=0,"Out of stock",IF(AND(H465&lt;&gt;"",K465&lt;=H465),"Reorder","OK")))</f>
      </c>
    </row>
    <row r="466" spans="1:14" x14ac:dyDescent="0.25">
      <c r="A466" s="12"/>
      <c r="B466" s="12"/>
      <c r="C466" s="12"/>
      <c r="D466" s="12"/>
      <c r="E466" s="14"/>
      <c r="F466" s="14"/>
      <c r="G466" s="14"/>
      <c r="H466" s="14"/>
      <c r="I466" s="15">
        <f>IF($A466="","",SUMIFS('Movements'!$E$6:$E$3005,'Movements'!$B$6:$B$3005,$A466,'Movements'!$D$6:$D$3005,"In"))</f>
      </c>
      <c r="J466" s="15">
        <f>IF($A466="","",SUMIFS('Movements'!$E$6:$E$3005,'Movements'!$B$6:$B$3005,$A466,'Movements'!$D$6:$D$3005,"Out"))</f>
      </c>
      <c r="K466" s="15">
        <f>IF($A466="","",N(G466)+I466-J466)</f>
      </c>
      <c r="L466" s="15">
        <f>IF($A466="","",K466*N(E466))</f>
      </c>
      <c r="M466" s="15">
        <f>IF(OR($A466="",E466="",F466=""),"",F466-E466)</f>
      </c>
      <c r="N466" s="16">
        <f>IF($A466="","",IF(K466&lt;=0,"Out of stock",IF(AND(H466&lt;&gt;"",K466&lt;=H466),"Reorder","OK")))</f>
      </c>
    </row>
    <row r="467" spans="1:14" x14ac:dyDescent="0.25">
      <c r="A467" s="12"/>
      <c r="B467" s="12"/>
      <c r="C467" s="12"/>
      <c r="D467" s="12"/>
      <c r="E467" s="14"/>
      <c r="F467" s="14"/>
      <c r="G467" s="14"/>
      <c r="H467" s="14"/>
      <c r="I467" s="15">
        <f>IF($A467="","",SUMIFS('Movements'!$E$6:$E$3005,'Movements'!$B$6:$B$3005,$A467,'Movements'!$D$6:$D$3005,"In"))</f>
      </c>
      <c r="J467" s="15">
        <f>IF($A467="","",SUMIFS('Movements'!$E$6:$E$3005,'Movements'!$B$6:$B$3005,$A467,'Movements'!$D$6:$D$3005,"Out"))</f>
      </c>
      <c r="K467" s="15">
        <f>IF($A467="","",N(G467)+I467-J467)</f>
      </c>
      <c r="L467" s="15">
        <f>IF($A467="","",K467*N(E467))</f>
      </c>
      <c r="M467" s="15">
        <f>IF(OR($A467="",E467="",F467=""),"",F467-E467)</f>
      </c>
      <c r="N467" s="16">
        <f>IF($A467="","",IF(K467&lt;=0,"Out of stock",IF(AND(H467&lt;&gt;"",K467&lt;=H467),"Reorder","OK")))</f>
      </c>
    </row>
    <row r="468" spans="1:14" x14ac:dyDescent="0.25">
      <c r="A468" s="12"/>
      <c r="B468" s="12"/>
      <c r="C468" s="12"/>
      <c r="D468" s="12"/>
      <c r="E468" s="14"/>
      <c r="F468" s="14"/>
      <c r="G468" s="14"/>
      <c r="H468" s="14"/>
      <c r="I468" s="15">
        <f>IF($A468="","",SUMIFS('Movements'!$E$6:$E$3005,'Movements'!$B$6:$B$3005,$A468,'Movements'!$D$6:$D$3005,"In"))</f>
      </c>
      <c r="J468" s="15">
        <f>IF($A468="","",SUMIFS('Movements'!$E$6:$E$3005,'Movements'!$B$6:$B$3005,$A468,'Movements'!$D$6:$D$3005,"Out"))</f>
      </c>
      <c r="K468" s="15">
        <f>IF($A468="","",N(G468)+I468-J468)</f>
      </c>
      <c r="L468" s="15">
        <f>IF($A468="","",K468*N(E468))</f>
      </c>
      <c r="M468" s="15">
        <f>IF(OR($A468="",E468="",F468=""),"",F468-E468)</f>
      </c>
      <c r="N468" s="16">
        <f>IF($A468="","",IF(K468&lt;=0,"Out of stock",IF(AND(H468&lt;&gt;"",K468&lt;=H468),"Reorder","OK")))</f>
      </c>
    </row>
    <row r="469" spans="1:14" x14ac:dyDescent="0.25">
      <c r="A469" s="12"/>
      <c r="B469" s="12"/>
      <c r="C469" s="12"/>
      <c r="D469" s="12"/>
      <c r="E469" s="14"/>
      <c r="F469" s="14"/>
      <c r="G469" s="14"/>
      <c r="H469" s="14"/>
      <c r="I469" s="15">
        <f>IF($A469="","",SUMIFS('Movements'!$E$6:$E$3005,'Movements'!$B$6:$B$3005,$A469,'Movements'!$D$6:$D$3005,"In"))</f>
      </c>
      <c r="J469" s="15">
        <f>IF($A469="","",SUMIFS('Movements'!$E$6:$E$3005,'Movements'!$B$6:$B$3005,$A469,'Movements'!$D$6:$D$3005,"Out"))</f>
      </c>
      <c r="K469" s="15">
        <f>IF($A469="","",N(G469)+I469-J469)</f>
      </c>
      <c r="L469" s="15">
        <f>IF($A469="","",K469*N(E469))</f>
      </c>
      <c r="M469" s="15">
        <f>IF(OR($A469="",E469="",F469=""),"",F469-E469)</f>
      </c>
      <c r="N469" s="16">
        <f>IF($A469="","",IF(K469&lt;=0,"Out of stock",IF(AND(H469&lt;&gt;"",K469&lt;=H469),"Reorder","OK")))</f>
      </c>
    </row>
    <row r="470" spans="1:14" x14ac:dyDescent="0.25">
      <c r="A470" s="12"/>
      <c r="B470" s="12"/>
      <c r="C470" s="12"/>
      <c r="D470" s="12"/>
      <c r="E470" s="14"/>
      <c r="F470" s="14"/>
      <c r="G470" s="14"/>
      <c r="H470" s="14"/>
      <c r="I470" s="15">
        <f>IF($A470="","",SUMIFS('Movements'!$E$6:$E$3005,'Movements'!$B$6:$B$3005,$A470,'Movements'!$D$6:$D$3005,"In"))</f>
      </c>
      <c r="J470" s="15">
        <f>IF($A470="","",SUMIFS('Movements'!$E$6:$E$3005,'Movements'!$B$6:$B$3005,$A470,'Movements'!$D$6:$D$3005,"Out"))</f>
      </c>
      <c r="K470" s="15">
        <f>IF($A470="","",N(G470)+I470-J470)</f>
      </c>
      <c r="L470" s="15">
        <f>IF($A470="","",K470*N(E470))</f>
      </c>
      <c r="M470" s="15">
        <f>IF(OR($A470="",E470="",F470=""),"",F470-E470)</f>
      </c>
      <c r="N470" s="16">
        <f>IF($A470="","",IF(K470&lt;=0,"Out of stock",IF(AND(H470&lt;&gt;"",K470&lt;=H470),"Reorder","OK")))</f>
      </c>
    </row>
    <row r="471" spans="1:14" x14ac:dyDescent="0.25">
      <c r="A471" s="12"/>
      <c r="B471" s="12"/>
      <c r="C471" s="12"/>
      <c r="D471" s="12"/>
      <c r="E471" s="14"/>
      <c r="F471" s="14"/>
      <c r="G471" s="14"/>
      <c r="H471" s="14"/>
      <c r="I471" s="15">
        <f>IF($A471="","",SUMIFS('Movements'!$E$6:$E$3005,'Movements'!$B$6:$B$3005,$A471,'Movements'!$D$6:$D$3005,"In"))</f>
      </c>
      <c r="J471" s="15">
        <f>IF($A471="","",SUMIFS('Movements'!$E$6:$E$3005,'Movements'!$B$6:$B$3005,$A471,'Movements'!$D$6:$D$3005,"Out"))</f>
      </c>
      <c r="K471" s="15">
        <f>IF($A471="","",N(G471)+I471-J471)</f>
      </c>
      <c r="L471" s="15">
        <f>IF($A471="","",K471*N(E471))</f>
      </c>
      <c r="M471" s="15">
        <f>IF(OR($A471="",E471="",F471=""),"",F471-E471)</f>
      </c>
      <c r="N471" s="16">
        <f>IF($A471="","",IF(K471&lt;=0,"Out of stock",IF(AND(H471&lt;&gt;"",K471&lt;=H471),"Reorder","OK")))</f>
      </c>
    </row>
    <row r="472" spans="1:14" x14ac:dyDescent="0.25">
      <c r="A472" s="12"/>
      <c r="B472" s="12"/>
      <c r="C472" s="12"/>
      <c r="D472" s="12"/>
      <c r="E472" s="14"/>
      <c r="F472" s="14"/>
      <c r="G472" s="14"/>
      <c r="H472" s="14"/>
      <c r="I472" s="15">
        <f>IF($A472="","",SUMIFS('Movements'!$E$6:$E$3005,'Movements'!$B$6:$B$3005,$A472,'Movements'!$D$6:$D$3005,"In"))</f>
      </c>
      <c r="J472" s="15">
        <f>IF($A472="","",SUMIFS('Movements'!$E$6:$E$3005,'Movements'!$B$6:$B$3005,$A472,'Movements'!$D$6:$D$3005,"Out"))</f>
      </c>
      <c r="K472" s="15">
        <f>IF($A472="","",N(G472)+I472-J472)</f>
      </c>
      <c r="L472" s="15">
        <f>IF($A472="","",K472*N(E472))</f>
      </c>
      <c r="M472" s="15">
        <f>IF(OR($A472="",E472="",F472=""),"",F472-E472)</f>
      </c>
      <c r="N472" s="16">
        <f>IF($A472="","",IF(K472&lt;=0,"Out of stock",IF(AND(H472&lt;&gt;"",K472&lt;=H472),"Reorder","OK")))</f>
      </c>
    </row>
    <row r="473" spans="1:14" x14ac:dyDescent="0.25">
      <c r="A473" s="12"/>
      <c r="B473" s="12"/>
      <c r="C473" s="12"/>
      <c r="D473" s="12"/>
      <c r="E473" s="14"/>
      <c r="F473" s="14"/>
      <c r="G473" s="14"/>
      <c r="H473" s="14"/>
      <c r="I473" s="15">
        <f>IF($A473="","",SUMIFS('Movements'!$E$6:$E$3005,'Movements'!$B$6:$B$3005,$A473,'Movements'!$D$6:$D$3005,"In"))</f>
      </c>
      <c r="J473" s="15">
        <f>IF($A473="","",SUMIFS('Movements'!$E$6:$E$3005,'Movements'!$B$6:$B$3005,$A473,'Movements'!$D$6:$D$3005,"Out"))</f>
      </c>
      <c r="K473" s="15">
        <f>IF($A473="","",N(G473)+I473-J473)</f>
      </c>
      <c r="L473" s="15">
        <f>IF($A473="","",K473*N(E473))</f>
      </c>
      <c r="M473" s="15">
        <f>IF(OR($A473="",E473="",F473=""),"",F473-E473)</f>
      </c>
      <c r="N473" s="16">
        <f>IF($A473="","",IF(K473&lt;=0,"Out of stock",IF(AND(H473&lt;&gt;"",K473&lt;=H473),"Reorder","OK")))</f>
      </c>
    </row>
    <row r="474" spans="1:14" x14ac:dyDescent="0.25">
      <c r="A474" s="12"/>
      <c r="B474" s="12"/>
      <c r="C474" s="12"/>
      <c r="D474" s="12"/>
      <c r="E474" s="14"/>
      <c r="F474" s="14"/>
      <c r="G474" s="14"/>
      <c r="H474" s="14"/>
      <c r="I474" s="15">
        <f>IF($A474="","",SUMIFS('Movements'!$E$6:$E$3005,'Movements'!$B$6:$B$3005,$A474,'Movements'!$D$6:$D$3005,"In"))</f>
      </c>
      <c r="J474" s="15">
        <f>IF($A474="","",SUMIFS('Movements'!$E$6:$E$3005,'Movements'!$B$6:$B$3005,$A474,'Movements'!$D$6:$D$3005,"Out"))</f>
      </c>
      <c r="K474" s="15">
        <f>IF($A474="","",N(G474)+I474-J474)</f>
      </c>
      <c r="L474" s="15">
        <f>IF($A474="","",K474*N(E474))</f>
      </c>
      <c r="M474" s="15">
        <f>IF(OR($A474="",E474="",F474=""),"",F474-E474)</f>
      </c>
      <c r="N474" s="16">
        <f>IF($A474="","",IF(K474&lt;=0,"Out of stock",IF(AND(H474&lt;&gt;"",K474&lt;=H474),"Reorder","OK")))</f>
      </c>
    </row>
    <row r="475" spans="1:14" x14ac:dyDescent="0.25">
      <c r="A475" s="12"/>
      <c r="B475" s="12"/>
      <c r="C475" s="12"/>
      <c r="D475" s="12"/>
      <c r="E475" s="14"/>
      <c r="F475" s="14"/>
      <c r="G475" s="14"/>
      <c r="H475" s="14"/>
      <c r="I475" s="15">
        <f>IF($A475="","",SUMIFS('Movements'!$E$6:$E$3005,'Movements'!$B$6:$B$3005,$A475,'Movements'!$D$6:$D$3005,"In"))</f>
      </c>
      <c r="J475" s="15">
        <f>IF($A475="","",SUMIFS('Movements'!$E$6:$E$3005,'Movements'!$B$6:$B$3005,$A475,'Movements'!$D$6:$D$3005,"Out"))</f>
      </c>
      <c r="K475" s="15">
        <f>IF($A475="","",N(G475)+I475-J475)</f>
      </c>
      <c r="L475" s="15">
        <f>IF($A475="","",K475*N(E475))</f>
      </c>
      <c r="M475" s="15">
        <f>IF(OR($A475="",E475="",F475=""),"",F475-E475)</f>
      </c>
      <c r="N475" s="16">
        <f>IF($A475="","",IF(K475&lt;=0,"Out of stock",IF(AND(H475&lt;&gt;"",K475&lt;=H475),"Reorder","OK")))</f>
      </c>
    </row>
    <row r="476" spans="1:14" x14ac:dyDescent="0.25">
      <c r="A476" s="12"/>
      <c r="B476" s="12"/>
      <c r="C476" s="12"/>
      <c r="D476" s="12"/>
      <c r="E476" s="14"/>
      <c r="F476" s="14"/>
      <c r="G476" s="14"/>
      <c r="H476" s="14"/>
      <c r="I476" s="15">
        <f>IF($A476="","",SUMIFS('Movements'!$E$6:$E$3005,'Movements'!$B$6:$B$3005,$A476,'Movements'!$D$6:$D$3005,"In"))</f>
      </c>
      <c r="J476" s="15">
        <f>IF($A476="","",SUMIFS('Movements'!$E$6:$E$3005,'Movements'!$B$6:$B$3005,$A476,'Movements'!$D$6:$D$3005,"Out"))</f>
      </c>
      <c r="K476" s="15">
        <f>IF($A476="","",N(G476)+I476-J476)</f>
      </c>
      <c r="L476" s="15">
        <f>IF($A476="","",K476*N(E476))</f>
      </c>
      <c r="M476" s="15">
        <f>IF(OR($A476="",E476="",F476=""),"",F476-E476)</f>
      </c>
      <c r="N476" s="16">
        <f>IF($A476="","",IF(K476&lt;=0,"Out of stock",IF(AND(H476&lt;&gt;"",K476&lt;=H476),"Reorder","OK")))</f>
      </c>
    </row>
    <row r="477" spans="1:14" x14ac:dyDescent="0.25">
      <c r="A477" s="12"/>
      <c r="B477" s="12"/>
      <c r="C477" s="12"/>
      <c r="D477" s="12"/>
      <c r="E477" s="14"/>
      <c r="F477" s="14"/>
      <c r="G477" s="14"/>
      <c r="H477" s="14"/>
      <c r="I477" s="15">
        <f>IF($A477="","",SUMIFS('Movements'!$E$6:$E$3005,'Movements'!$B$6:$B$3005,$A477,'Movements'!$D$6:$D$3005,"In"))</f>
      </c>
      <c r="J477" s="15">
        <f>IF($A477="","",SUMIFS('Movements'!$E$6:$E$3005,'Movements'!$B$6:$B$3005,$A477,'Movements'!$D$6:$D$3005,"Out"))</f>
      </c>
      <c r="K477" s="15">
        <f>IF($A477="","",N(G477)+I477-J477)</f>
      </c>
      <c r="L477" s="15">
        <f>IF($A477="","",K477*N(E477))</f>
      </c>
      <c r="M477" s="15">
        <f>IF(OR($A477="",E477="",F477=""),"",F477-E477)</f>
      </c>
      <c r="N477" s="16">
        <f>IF($A477="","",IF(K477&lt;=0,"Out of stock",IF(AND(H477&lt;&gt;"",K477&lt;=H477),"Reorder","OK")))</f>
      </c>
    </row>
    <row r="478" spans="1:14" x14ac:dyDescent="0.25">
      <c r="A478" s="12"/>
      <c r="B478" s="12"/>
      <c r="C478" s="12"/>
      <c r="D478" s="12"/>
      <c r="E478" s="14"/>
      <c r="F478" s="14"/>
      <c r="G478" s="14"/>
      <c r="H478" s="14"/>
      <c r="I478" s="15">
        <f>IF($A478="","",SUMIFS('Movements'!$E$6:$E$3005,'Movements'!$B$6:$B$3005,$A478,'Movements'!$D$6:$D$3005,"In"))</f>
      </c>
      <c r="J478" s="15">
        <f>IF($A478="","",SUMIFS('Movements'!$E$6:$E$3005,'Movements'!$B$6:$B$3005,$A478,'Movements'!$D$6:$D$3005,"Out"))</f>
      </c>
      <c r="K478" s="15">
        <f>IF($A478="","",N(G478)+I478-J478)</f>
      </c>
      <c r="L478" s="15">
        <f>IF($A478="","",K478*N(E478))</f>
      </c>
      <c r="M478" s="15">
        <f>IF(OR($A478="",E478="",F478=""),"",F478-E478)</f>
      </c>
      <c r="N478" s="16">
        <f>IF($A478="","",IF(K478&lt;=0,"Out of stock",IF(AND(H478&lt;&gt;"",K478&lt;=H478),"Reorder","OK")))</f>
      </c>
    </row>
    <row r="479" spans="1:14" x14ac:dyDescent="0.25">
      <c r="A479" s="12"/>
      <c r="B479" s="12"/>
      <c r="C479" s="12"/>
      <c r="D479" s="12"/>
      <c r="E479" s="14"/>
      <c r="F479" s="14"/>
      <c r="G479" s="14"/>
      <c r="H479" s="14"/>
      <c r="I479" s="15">
        <f>IF($A479="","",SUMIFS('Movements'!$E$6:$E$3005,'Movements'!$B$6:$B$3005,$A479,'Movements'!$D$6:$D$3005,"In"))</f>
      </c>
      <c r="J479" s="15">
        <f>IF($A479="","",SUMIFS('Movements'!$E$6:$E$3005,'Movements'!$B$6:$B$3005,$A479,'Movements'!$D$6:$D$3005,"Out"))</f>
      </c>
      <c r="K479" s="15">
        <f>IF($A479="","",N(G479)+I479-J479)</f>
      </c>
      <c r="L479" s="15">
        <f>IF($A479="","",K479*N(E479))</f>
      </c>
      <c r="M479" s="15">
        <f>IF(OR($A479="",E479="",F479=""),"",F479-E479)</f>
      </c>
      <c r="N479" s="16">
        <f>IF($A479="","",IF(K479&lt;=0,"Out of stock",IF(AND(H479&lt;&gt;"",K479&lt;=H479),"Reorder","OK")))</f>
      </c>
    </row>
    <row r="480" spans="1:14" x14ac:dyDescent="0.25">
      <c r="A480" s="12"/>
      <c r="B480" s="12"/>
      <c r="C480" s="12"/>
      <c r="D480" s="12"/>
      <c r="E480" s="14"/>
      <c r="F480" s="14"/>
      <c r="G480" s="14"/>
      <c r="H480" s="14"/>
      <c r="I480" s="15">
        <f>IF($A480="","",SUMIFS('Movements'!$E$6:$E$3005,'Movements'!$B$6:$B$3005,$A480,'Movements'!$D$6:$D$3005,"In"))</f>
      </c>
      <c r="J480" s="15">
        <f>IF($A480="","",SUMIFS('Movements'!$E$6:$E$3005,'Movements'!$B$6:$B$3005,$A480,'Movements'!$D$6:$D$3005,"Out"))</f>
      </c>
      <c r="K480" s="15">
        <f>IF($A480="","",N(G480)+I480-J480)</f>
      </c>
      <c r="L480" s="15">
        <f>IF($A480="","",K480*N(E480))</f>
      </c>
      <c r="M480" s="15">
        <f>IF(OR($A480="",E480="",F480=""),"",F480-E480)</f>
      </c>
      <c r="N480" s="16">
        <f>IF($A480="","",IF(K480&lt;=0,"Out of stock",IF(AND(H480&lt;&gt;"",K480&lt;=H480),"Reorder","OK")))</f>
      </c>
    </row>
    <row r="481" spans="1:14" x14ac:dyDescent="0.25">
      <c r="A481" s="12"/>
      <c r="B481" s="12"/>
      <c r="C481" s="12"/>
      <c r="D481" s="12"/>
      <c r="E481" s="14"/>
      <c r="F481" s="14"/>
      <c r="G481" s="14"/>
      <c r="H481" s="14"/>
      <c r="I481" s="15">
        <f>IF($A481="","",SUMIFS('Movements'!$E$6:$E$3005,'Movements'!$B$6:$B$3005,$A481,'Movements'!$D$6:$D$3005,"In"))</f>
      </c>
      <c r="J481" s="15">
        <f>IF($A481="","",SUMIFS('Movements'!$E$6:$E$3005,'Movements'!$B$6:$B$3005,$A481,'Movements'!$D$6:$D$3005,"Out"))</f>
      </c>
      <c r="K481" s="15">
        <f>IF($A481="","",N(G481)+I481-J481)</f>
      </c>
      <c r="L481" s="15">
        <f>IF($A481="","",K481*N(E481))</f>
      </c>
      <c r="M481" s="15">
        <f>IF(OR($A481="",E481="",F481=""),"",F481-E481)</f>
      </c>
      <c r="N481" s="16">
        <f>IF($A481="","",IF(K481&lt;=0,"Out of stock",IF(AND(H481&lt;&gt;"",K481&lt;=H481),"Reorder","OK")))</f>
      </c>
    </row>
    <row r="482" spans="1:14" x14ac:dyDescent="0.25">
      <c r="A482" s="12"/>
      <c r="B482" s="12"/>
      <c r="C482" s="12"/>
      <c r="D482" s="12"/>
      <c r="E482" s="14"/>
      <c r="F482" s="14"/>
      <c r="G482" s="14"/>
      <c r="H482" s="14"/>
      <c r="I482" s="15">
        <f>IF($A482="","",SUMIFS('Movements'!$E$6:$E$3005,'Movements'!$B$6:$B$3005,$A482,'Movements'!$D$6:$D$3005,"In"))</f>
      </c>
      <c r="J482" s="15">
        <f>IF($A482="","",SUMIFS('Movements'!$E$6:$E$3005,'Movements'!$B$6:$B$3005,$A482,'Movements'!$D$6:$D$3005,"Out"))</f>
      </c>
      <c r="K482" s="15">
        <f>IF($A482="","",N(G482)+I482-J482)</f>
      </c>
      <c r="L482" s="15">
        <f>IF($A482="","",K482*N(E482))</f>
      </c>
      <c r="M482" s="15">
        <f>IF(OR($A482="",E482="",F482=""),"",F482-E482)</f>
      </c>
      <c r="N482" s="16">
        <f>IF($A482="","",IF(K482&lt;=0,"Out of stock",IF(AND(H482&lt;&gt;"",K482&lt;=H482),"Reorder","OK")))</f>
      </c>
    </row>
    <row r="483" spans="1:14" x14ac:dyDescent="0.25">
      <c r="A483" s="12"/>
      <c r="B483" s="12"/>
      <c r="C483" s="12"/>
      <c r="D483" s="12"/>
      <c r="E483" s="14"/>
      <c r="F483" s="14"/>
      <c r="G483" s="14"/>
      <c r="H483" s="14"/>
      <c r="I483" s="15">
        <f>IF($A483="","",SUMIFS('Movements'!$E$6:$E$3005,'Movements'!$B$6:$B$3005,$A483,'Movements'!$D$6:$D$3005,"In"))</f>
      </c>
      <c r="J483" s="15">
        <f>IF($A483="","",SUMIFS('Movements'!$E$6:$E$3005,'Movements'!$B$6:$B$3005,$A483,'Movements'!$D$6:$D$3005,"Out"))</f>
      </c>
      <c r="K483" s="15">
        <f>IF($A483="","",N(G483)+I483-J483)</f>
      </c>
      <c r="L483" s="15">
        <f>IF($A483="","",K483*N(E483))</f>
      </c>
      <c r="M483" s="15">
        <f>IF(OR($A483="",E483="",F483=""),"",F483-E483)</f>
      </c>
      <c r="N483" s="16">
        <f>IF($A483="","",IF(K483&lt;=0,"Out of stock",IF(AND(H483&lt;&gt;"",K483&lt;=H483),"Reorder","OK")))</f>
      </c>
    </row>
    <row r="484" spans="1:14" x14ac:dyDescent="0.25">
      <c r="A484" s="12"/>
      <c r="B484" s="12"/>
      <c r="C484" s="12"/>
      <c r="D484" s="12"/>
      <c r="E484" s="14"/>
      <c r="F484" s="14"/>
      <c r="G484" s="14"/>
      <c r="H484" s="14"/>
      <c r="I484" s="15">
        <f>IF($A484="","",SUMIFS('Movements'!$E$6:$E$3005,'Movements'!$B$6:$B$3005,$A484,'Movements'!$D$6:$D$3005,"In"))</f>
      </c>
      <c r="J484" s="15">
        <f>IF($A484="","",SUMIFS('Movements'!$E$6:$E$3005,'Movements'!$B$6:$B$3005,$A484,'Movements'!$D$6:$D$3005,"Out"))</f>
      </c>
      <c r="K484" s="15">
        <f>IF($A484="","",N(G484)+I484-J484)</f>
      </c>
      <c r="L484" s="15">
        <f>IF($A484="","",K484*N(E484))</f>
      </c>
      <c r="M484" s="15">
        <f>IF(OR($A484="",E484="",F484=""),"",F484-E484)</f>
      </c>
      <c r="N484" s="16">
        <f>IF($A484="","",IF(K484&lt;=0,"Out of stock",IF(AND(H484&lt;&gt;"",K484&lt;=H484),"Reorder","OK")))</f>
      </c>
    </row>
    <row r="485" spans="1:14" x14ac:dyDescent="0.25">
      <c r="A485" s="12"/>
      <c r="B485" s="12"/>
      <c r="C485" s="12"/>
      <c r="D485" s="12"/>
      <c r="E485" s="14"/>
      <c r="F485" s="14"/>
      <c r="G485" s="14"/>
      <c r="H485" s="14"/>
      <c r="I485" s="15">
        <f>IF($A485="","",SUMIFS('Movements'!$E$6:$E$3005,'Movements'!$B$6:$B$3005,$A485,'Movements'!$D$6:$D$3005,"In"))</f>
      </c>
      <c r="J485" s="15">
        <f>IF($A485="","",SUMIFS('Movements'!$E$6:$E$3005,'Movements'!$B$6:$B$3005,$A485,'Movements'!$D$6:$D$3005,"Out"))</f>
      </c>
      <c r="K485" s="15">
        <f>IF($A485="","",N(G485)+I485-J485)</f>
      </c>
      <c r="L485" s="15">
        <f>IF($A485="","",K485*N(E485))</f>
      </c>
      <c r="M485" s="15">
        <f>IF(OR($A485="",E485="",F485=""),"",F485-E485)</f>
      </c>
      <c r="N485" s="16">
        <f>IF($A485="","",IF(K485&lt;=0,"Out of stock",IF(AND(H485&lt;&gt;"",K485&lt;=H485),"Reorder","OK")))</f>
      </c>
    </row>
    <row r="486" spans="1:14" x14ac:dyDescent="0.25">
      <c r="A486" s="12"/>
      <c r="B486" s="12"/>
      <c r="C486" s="12"/>
      <c r="D486" s="12"/>
      <c r="E486" s="14"/>
      <c r="F486" s="14"/>
      <c r="G486" s="14"/>
      <c r="H486" s="14"/>
      <c r="I486" s="15">
        <f>IF($A486="","",SUMIFS('Movements'!$E$6:$E$3005,'Movements'!$B$6:$B$3005,$A486,'Movements'!$D$6:$D$3005,"In"))</f>
      </c>
      <c r="J486" s="15">
        <f>IF($A486="","",SUMIFS('Movements'!$E$6:$E$3005,'Movements'!$B$6:$B$3005,$A486,'Movements'!$D$6:$D$3005,"Out"))</f>
      </c>
      <c r="K486" s="15">
        <f>IF($A486="","",N(G486)+I486-J486)</f>
      </c>
      <c r="L486" s="15">
        <f>IF($A486="","",K486*N(E486))</f>
      </c>
      <c r="M486" s="15">
        <f>IF(OR($A486="",E486="",F486=""),"",F486-E486)</f>
      </c>
      <c r="N486" s="16">
        <f>IF($A486="","",IF(K486&lt;=0,"Out of stock",IF(AND(H486&lt;&gt;"",K486&lt;=H486),"Reorder","OK")))</f>
      </c>
    </row>
    <row r="487" spans="1:14" x14ac:dyDescent="0.25">
      <c r="A487" s="12"/>
      <c r="B487" s="12"/>
      <c r="C487" s="12"/>
      <c r="D487" s="12"/>
      <c r="E487" s="14"/>
      <c r="F487" s="14"/>
      <c r="G487" s="14"/>
      <c r="H487" s="14"/>
      <c r="I487" s="15">
        <f>IF($A487="","",SUMIFS('Movements'!$E$6:$E$3005,'Movements'!$B$6:$B$3005,$A487,'Movements'!$D$6:$D$3005,"In"))</f>
      </c>
      <c r="J487" s="15">
        <f>IF($A487="","",SUMIFS('Movements'!$E$6:$E$3005,'Movements'!$B$6:$B$3005,$A487,'Movements'!$D$6:$D$3005,"Out"))</f>
      </c>
      <c r="K487" s="15">
        <f>IF($A487="","",N(G487)+I487-J487)</f>
      </c>
      <c r="L487" s="15">
        <f>IF($A487="","",K487*N(E487))</f>
      </c>
      <c r="M487" s="15">
        <f>IF(OR($A487="",E487="",F487=""),"",F487-E487)</f>
      </c>
      <c r="N487" s="16">
        <f>IF($A487="","",IF(K487&lt;=0,"Out of stock",IF(AND(H487&lt;&gt;"",K487&lt;=H487),"Reorder","OK")))</f>
      </c>
    </row>
    <row r="488" spans="1:14" x14ac:dyDescent="0.25">
      <c r="A488" s="12"/>
      <c r="B488" s="12"/>
      <c r="C488" s="12"/>
      <c r="D488" s="12"/>
      <c r="E488" s="14"/>
      <c r="F488" s="14"/>
      <c r="G488" s="14"/>
      <c r="H488" s="14"/>
      <c r="I488" s="15">
        <f>IF($A488="","",SUMIFS('Movements'!$E$6:$E$3005,'Movements'!$B$6:$B$3005,$A488,'Movements'!$D$6:$D$3005,"In"))</f>
      </c>
      <c r="J488" s="15">
        <f>IF($A488="","",SUMIFS('Movements'!$E$6:$E$3005,'Movements'!$B$6:$B$3005,$A488,'Movements'!$D$6:$D$3005,"Out"))</f>
      </c>
      <c r="K488" s="15">
        <f>IF($A488="","",N(G488)+I488-J488)</f>
      </c>
      <c r="L488" s="15">
        <f>IF($A488="","",K488*N(E488))</f>
      </c>
      <c r="M488" s="15">
        <f>IF(OR($A488="",E488="",F488=""),"",F488-E488)</f>
      </c>
      <c r="N488" s="16">
        <f>IF($A488="","",IF(K488&lt;=0,"Out of stock",IF(AND(H488&lt;&gt;"",K488&lt;=H488),"Reorder","OK")))</f>
      </c>
    </row>
    <row r="489" spans="1:14" x14ac:dyDescent="0.25">
      <c r="A489" s="12"/>
      <c r="B489" s="12"/>
      <c r="C489" s="12"/>
      <c r="D489" s="12"/>
      <c r="E489" s="14"/>
      <c r="F489" s="14"/>
      <c r="G489" s="14"/>
      <c r="H489" s="14"/>
      <c r="I489" s="15">
        <f>IF($A489="","",SUMIFS('Movements'!$E$6:$E$3005,'Movements'!$B$6:$B$3005,$A489,'Movements'!$D$6:$D$3005,"In"))</f>
      </c>
      <c r="J489" s="15">
        <f>IF($A489="","",SUMIFS('Movements'!$E$6:$E$3005,'Movements'!$B$6:$B$3005,$A489,'Movements'!$D$6:$D$3005,"Out"))</f>
      </c>
      <c r="K489" s="15">
        <f>IF($A489="","",N(G489)+I489-J489)</f>
      </c>
      <c r="L489" s="15">
        <f>IF($A489="","",K489*N(E489))</f>
      </c>
      <c r="M489" s="15">
        <f>IF(OR($A489="",E489="",F489=""),"",F489-E489)</f>
      </c>
      <c r="N489" s="16">
        <f>IF($A489="","",IF(K489&lt;=0,"Out of stock",IF(AND(H489&lt;&gt;"",K489&lt;=H489),"Reorder","OK")))</f>
      </c>
    </row>
    <row r="490" spans="1:14" x14ac:dyDescent="0.25">
      <c r="A490" s="12"/>
      <c r="B490" s="12"/>
      <c r="C490" s="12"/>
      <c r="D490" s="12"/>
      <c r="E490" s="14"/>
      <c r="F490" s="14"/>
      <c r="G490" s="14"/>
      <c r="H490" s="14"/>
      <c r="I490" s="15">
        <f>IF($A490="","",SUMIFS('Movements'!$E$6:$E$3005,'Movements'!$B$6:$B$3005,$A490,'Movements'!$D$6:$D$3005,"In"))</f>
      </c>
      <c r="J490" s="15">
        <f>IF($A490="","",SUMIFS('Movements'!$E$6:$E$3005,'Movements'!$B$6:$B$3005,$A490,'Movements'!$D$6:$D$3005,"Out"))</f>
      </c>
      <c r="K490" s="15">
        <f>IF($A490="","",N(G490)+I490-J490)</f>
      </c>
      <c r="L490" s="15">
        <f>IF($A490="","",K490*N(E490))</f>
      </c>
      <c r="M490" s="15">
        <f>IF(OR($A490="",E490="",F490=""),"",F490-E490)</f>
      </c>
      <c r="N490" s="16">
        <f>IF($A490="","",IF(K490&lt;=0,"Out of stock",IF(AND(H490&lt;&gt;"",K490&lt;=H490),"Reorder","OK")))</f>
      </c>
    </row>
    <row r="491" spans="1:14" x14ac:dyDescent="0.25">
      <c r="A491" s="12"/>
      <c r="B491" s="12"/>
      <c r="C491" s="12"/>
      <c r="D491" s="12"/>
      <c r="E491" s="14"/>
      <c r="F491" s="14"/>
      <c r="G491" s="14"/>
      <c r="H491" s="14"/>
      <c r="I491" s="15">
        <f>IF($A491="","",SUMIFS('Movements'!$E$6:$E$3005,'Movements'!$B$6:$B$3005,$A491,'Movements'!$D$6:$D$3005,"In"))</f>
      </c>
      <c r="J491" s="15">
        <f>IF($A491="","",SUMIFS('Movements'!$E$6:$E$3005,'Movements'!$B$6:$B$3005,$A491,'Movements'!$D$6:$D$3005,"Out"))</f>
      </c>
      <c r="K491" s="15">
        <f>IF($A491="","",N(G491)+I491-J491)</f>
      </c>
      <c r="L491" s="15">
        <f>IF($A491="","",K491*N(E491))</f>
      </c>
      <c r="M491" s="15">
        <f>IF(OR($A491="",E491="",F491=""),"",F491-E491)</f>
      </c>
      <c r="N491" s="16">
        <f>IF($A491="","",IF(K491&lt;=0,"Out of stock",IF(AND(H491&lt;&gt;"",K491&lt;=H491),"Reorder","OK")))</f>
      </c>
    </row>
    <row r="492" spans="1:14" x14ac:dyDescent="0.25">
      <c r="A492" s="12"/>
      <c r="B492" s="12"/>
      <c r="C492" s="12"/>
      <c r="D492" s="12"/>
      <c r="E492" s="14"/>
      <c r="F492" s="14"/>
      <c r="G492" s="14"/>
      <c r="H492" s="14"/>
      <c r="I492" s="15">
        <f>IF($A492="","",SUMIFS('Movements'!$E$6:$E$3005,'Movements'!$B$6:$B$3005,$A492,'Movements'!$D$6:$D$3005,"In"))</f>
      </c>
      <c r="J492" s="15">
        <f>IF($A492="","",SUMIFS('Movements'!$E$6:$E$3005,'Movements'!$B$6:$B$3005,$A492,'Movements'!$D$6:$D$3005,"Out"))</f>
      </c>
      <c r="K492" s="15">
        <f>IF($A492="","",N(G492)+I492-J492)</f>
      </c>
      <c r="L492" s="15">
        <f>IF($A492="","",K492*N(E492))</f>
      </c>
      <c r="M492" s="15">
        <f>IF(OR($A492="",E492="",F492=""),"",F492-E492)</f>
      </c>
      <c r="N492" s="16">
        <f>IF($A492="","",IF(K492&lt;=0,"Out of stock",IF(AND(H492&lt;&gt;"",K492&lt;=H492),"Reorder","OK")))</f>
      </c>
    </row>
    <row r="493" spans="1:14" x14ac:dyDescent="0.25">
      <c r="A493" s="12"/>
      <c r="B493" s="12"/>
      <c r="C493" s="12"/>
      <c r="D493" s="12"/>
      <c r="E493" s="14"/>
      <c r="F493" s="14"/>
      <c r="G493" s="14"/>
      <c r="H493" s="14"/>
      <c r="I493" s="15">
        <f>IF($A493="","",SUMIFS('Movements'!$E$6:$E$3005,'Movements'!$B$6:$B$3005,$A493,'Movements'!$D$6:$D$3005,"In"))</f>
      </c>
      <c r="J493" s="15">
        <f>IF($A493="","",SUMIFS('Movements'!$E$6:$E$3005,'Movements'!$B$6:$B$3005,$A493,'Movements'!$D$6:$D$3005,"Out"))</f>
      </c>
      <c r="K493" s="15">
        <f>IF($A493="","",N(G493)+I493-J493)</f>
      </c>
      <c r="L493" s="15">
        <f>IF($A493="","",K493*N(E493))</f>
      </c>
      <c r="M493" s="15">
        <f>IF(OR($A493="",E493="",F493=""),"",F493-E493)</f>
      </c>
      <c r="N493" s="16">
        <f>IF($A493="","",IF(K493&lt;=0,"Out of stock",IF(AND(H493&lt;&gt;"",K493&lt;=H493),"Reorder","OK")))</f>
      </c>
    </row>
    <row r="494" spans="1:14" x14ac:dyDescent="0.25">
      <c r="A494" s="12"/>
      <c r="B494" s="12"/>
      <c r="C494" s="12"/>
      <c r="D494" s="12"/>
      <c r="E494" s="14"/>
      <c r="F494" s="14"/>
      <c r="G494" s="14"/>
      <c r="H494" s="14"/>
      <c r="I494" s="15">
        <f>IF($A494="","",SUMIFS('Movements'!$E$6:$E$3005,'Movements'!$B$6:$B$3005,$A494,'Movements'!$D$6:$D$3005,"In"))</f>
      </c>
      <c r="J494" s="15">
        <f>IF($A494="","",SUMIFS('Movements'!$E$6:$E$3005,'Movements'!$B$6:$B$3005,$A494,'Movements'!$D$6:$D$3005,"Out"))</f>
      </c>
      <c r="K494" s="15">
        <f>IF($A494="","",N(G494)+I494-J494)</f>
      </c>
      <c r="L494" s="15">
        <f>IF($A494="","",K494*N(E494))</f>
      </c>
      <c r="M494" s="15">
        <f>IF(OR($A494="",E494="",F494=""),"",F494-E494)</f>
      </c>
      <c r="N494" s="16">
        <f>IF($A494="","",IF(K494&lt;=0,"Out of stock",IF(AND(H494&lt;&gt;"",K494&lt;=H494),"Reorder","OK")))</f>
      </c>
    </row>
    <row r="495" spans="1:14" x14ac:dyDescent="0.25">
      <c r="A495" s="12"/>
      <c r="B495" s="12"/>
      <c r="C495" s="12"/>
      <c r="D495" s="12"/>
      <c r="E495" s="14"/>
      <c r="F495" s="14"/>
      <c r="G495" s="14"/>
      <c r="H495" s="14"/>
      <c r="I495" s="15">
        <f>IF($A495="","",SUMIFS('Movements'!$E$6:$E$3005,'Movements'!$B$6:$B$3005,$A495,'Movements'!$D$6:$D$3005,"In"))</f>
      </c>
      <c r="J495" s="15">
        <f>IF($A495="","",SUMIFS('Movements'!$E$6:$E$3005,'Movements'!$B$6:$B$3005,$A495,'Movements'!$D$6:$D$3005,"Out"))</f>
      </c>
      <c r="K495" s="15">
        <f>IF($A495="","",N(G495)+I495-J495)</f>
      </c>
      <c r="L495" s="15">
        <f>IF($A495="","",K495*N(E495))</f>
      </c>
      <c r="M495" s="15">
        <f>IF(OR($A495="",E495="",F495=""),"",F495-E495)</f>
      </c>
      <c r="N495" s="16">
        <f>IF($A495="","",IF(K495&lt;=0,"Out of stock",IF(AND(H495&lt;&gt;"",K495&lt;=H495),"Reorder","OK")))</f>
      </c>
    </row>
    <row r="496" spans="1:14" x14ac:dyDescent="0.25">
      <c r="A496" s="12"/>
      <c r="B496" s="12"/>
      <c r="C496" s="12"/>
      <c r="D496" s="12"/>
      <c r="E496" s="14"/>
      <c r="F496" s="14"/>
      <c r="G496" s="14"/>
      <c r="H496" s="14"/>
      <c r="I496" s="15">
        <f>IF($A496="","",SUMIFS('Movements'!$E$6:$E$3005,'Movements'!$B$6:$B$3005,$A496,'Movements'!$D$6:$D$3005,"In"))</f>
      </c>
      <c r="J496" s="15">
        <f>IF($A496="","",SUMIFS('Movements'!$E$6:$E$3005,'Movements'!$B$6:$B$3005,$A496,'Movements'!$D$6:$D$3005,"Out"))</f>
      </c>
      <c r="K496" s="15">
        <f>IF($A496="","",N(G496)+I496-J496)</f>
      </c>
      <c r="L496" s="15">
        <f>IF($A496="","",K496*N(E496))</f>
      </c>
      <c r="M496" s="15">
        <f>IF(OR($A496="",E496="",F496=""),"",F496-E496)</f>
      </c>
      <c r="N496" s="16">
        <f>IF($A496="","",IF(K496&lt;=0,"Out of stock",IF(AND(H496&lt;&gt;"",K496&lt;=H496),"Reorder","OK")))</f>
      </c>
    </row>
    <row r="497" spans="1:14" x14ac:dyDescent="0.25">
      <c r="A497" s="12"/>
      <c r="B497" s="12"/>
      <c r="C497" s="12"/>
      <c r="D497" s="12"/>
      <c r="E497" s="14"/>
      <c r="F497" s="14"/>
      <c r="G497" s="14"/>
      <c r="H497" s="14"/>
      <c r="I497" s="15">
        <f>IF($A497="","",SUMIFS('Movements'!$E$6:$E$3005,'Movements'!$B$6:$B$3005,$A497,'Movements'!$D$6:$D$3005,"In"))</f>
      </c>
      <c r="J497" s="15">
        <f>IF($A497="","",SUMIFS('Movements'!$E$6:$E$3005,'Movements'!$B$6:$B$3005,$A497,'Movements'!$D$6:$D$3005,"Out"))</f>
      </c>
      <c r="K497" s="15">
        <f>IF($A497="","",N(G497)+I497-J497)</f>
      </c>
      <c r="L497" s="15">
        <f>IF($A497="","",K497*N(E497))</f>
      </c>
      <c r="M497" s="15">
        <f>IF(OR($A497="",E497="",F497=""),"",F497-E497)</f>
      </c>
      <c r="N497" s="16">
        <f>IF($A497="","",IF(K497&lt;=0,"Out of stock",IF(AND(H497&lt;&gt;"",K497&lt;=H497),"Reorder","OK")))</f>
      </c>
    </row>
    <row r="498" spans="1:14" x14ac:dyDescent="0.25">
      <c r="A498" s="12"/>
      <c r="B498" s="12"/>
      <c r="C498" s="12"/>
      <c r="D498" s="12"/>
      <c r="E498" s="14"/>
      <c r="F498" s="14"/>
      <c r="G498" s="14"/>
      <c r="H498" s="14"/>
      <c r="I498" s="15">
        <f>IF($A498="","",SUMIFS('Movements'!$E$6:$E$3005,'Movements'!$B$6:$B$3005,$A498,'Movements'!$D$6:$D$3005,"In"))</f>
      </c>
      <c r="J498" s="15">
        <f>IF($A498="","",SUMIFS('Movements'!$E$6:$E$3005,'Movements'!$B$6:$B$3005,$A498,'Movements'!$D$6:$D$3005,"Out"))</f>
      </c>
      <c r="K498" s="15">
        <f>IF($A498="","",N(G498)+I498-J498)</f>
      </c>
      <c r="L498" s="15">
        <f>IF($A498="","",K498*N(E498))</f>
      </c>
      <c r="M498" s="15">
        <f>IF(OR($A498="",E498="",F498=""),"",F498-E498)</f>
      </c>
      <c r="N498" s="16">
        <f>IF($A498="","",IF(K498&lt;=0,"Out of stock",IF(AND(H498&lt;&gt;"",K498&lt;=H498),"Reorder","OK")))</f>
      </c>
    </row>
    <row r="499" spans="1:14" x14ac:dyDescent="0.25">
      <c r="A499" s="12"/>
      <c r="B499" s="12"/>
      <c r="C499" s="12"/>
      <c r="D499" s="12"/>
      <c r="E499" s="14"/>
      <c r="F499" s="14"/>
      <c r="G499" s="14"/>
      <c r="H499" s="14"/>
      <c r="I499" s="15">
        <f>IF($A499="","",SUMIFS('Movements'!$E$6:$E$3005,'Movements'!$B$6:$B$3005,$A499,'Movements'!$D$6:$D$3005,"In"))</f>
      </c>
      <c r="J499" s="15">
        <f>IF($A499="","",SUMIFS('Movements'!$E$6:$E$3005,'Movements'!$B$6:$B$3005,$A499,'Movements'!$D$6:$D$3005,"Out"))</f>
      </c>
      <c r="K499" s="15">
        <f>IF($A499="","",N(G499)+I499-J499)</f>
      </c>
      <c r="L499" s="15">
        <f>IF($A499="","",K499*N(E499))</f>
      </c>
      <c r="M499" s="15">
        <f>IF(OR($A499="",E499="",F499=""),"",F499-E499)</f>
      </c>
      <c r="N499" s="16">
        <f>IF($A499="","",IF(K499&lt;=0,"Out of stock",IF(AND(H499&lt;&gt;"",K499&lt;=H499),"Reorder","OK")))</f>
      </c>
    </row>
    <row r="500" spans="1:14" x14ac:dyDescent="0.25">
      <c r="A500" s="12"/>
      <c r="B500" s="12"/>
      <c r="C500" s="12"/>
      <c r="D500" s="12"/>
      <c r="E500" s="14"/>
      <c r="F500" s="14"/>
      <c r="G500" s="14"/>
      <c r="H500" s="14"/>
      <c r="I500" s="15">
        <f>IF($A500="","",SUMIFS('Movements'!$E$6:$E$3005,'Movements'!$B$6:$B$3005,$A500,'Movements'!$D$6:$D$3005,"In"))</f>
      </c>
      <c r="J500" s="15">
        <f>IF($A500="","",SUMIFS('Movements'!$E$6:$E$3005,'Movements'!$B$6:$B$3005,$A500,'Movements'!$D$6:$D$3005,"Out"))</f>
      </c>
      <c r="K500" s="15">
        <f>IF($A500="","",N(G500)+I500-J500)</f>
      </c>
      <c r="L500" s="15">
        <f>IF($A500="","",K500*N(E500))</f>
      </c>
      <c r="M500" s="15">
        <f>IF(OR($A500="",E500="",F500=""),"",F500-E500)</f>
      </c>
      <c r="N500" s="16">
        <f>IF($A500="","",IF(K500&lt;=0,"Out of stock",IF(AND(H500&lt;&gt;"",K500&lt;=H500),"Reorder","OK")))</f>
      </c>
    </row>
    <row r="501" spans="1:14" x14ac:dyDescent="0.25">
      <c r="A501" s="12"/>
      <c r="B501" s="12"/>
      <c r="C501" s="12"/>
      <c r="D501" s="12"/>
      <c r="E501" s="14"/>
      <c r="F501" s="14"/>
      <c r="G501" s="14"/>
      <c r="H501" s="14"/>
      <c r="I501" s="15">
        <f>IF($A501="","",SUMIFS('Movements'!$E$6:$E$3005,'Movements'!$B$6:$B$3005,$A501,'Movements'!$D$6:$D$3005,"In"))</f>
      </c>
      <c r="J501" s="15">
        <f>IF($A501="","",SUMIFS('Movements'!$E$6:$E$3005,'Movements'!$B$6:$B$3005,$A501,'Movements'!$D$6:$D$3005,"Out"))</f>
      </c>
      <c r="K501" s="15">
        <f>IF($A501="","",N(G501)+I501-J501)</f>
      </c>
      <c r="L501" s="15">
        <f>IF($A501="","",K501*N(E501))</f>
      </c>
      <c r="M501" s="15">
        <f>IF(OR($A501="",E501="",F501=""),"",F501-E501)</f>
      </c>
      <c r="N501" s="16">
        <f>IF($A501="","",IF(K501&lt;=0,"Out of stock",IF(AND(H501&lt;&gt;"",K501&lt;=H501),"Reorder","OK")))</f>
      </c>
    </row>
    <row r="502" spans="1:14" x14ac:dyDescent="0.25">
      <c r="A502" s="12"/>
      <c r="B502" s="12"/>
      <c r="C502" s="12"/>
      <c r="D502" s="12"/>
      <c r="E502" s="14"/>
      <c r="F502" s="14"/>
      <c r="G502" s="14"/>
      <c r="H502" s="14"/>
      <c r="I502" s="15">
        <f>IF($A502="","",SUMIFS('Movements'!$E$6:$E$3005,'Movements'!$B$6:$B$3005,$A502,'Movements'!$D$6:$D$3005,"In"))</f>
      </c>
      <c r="J502" s="15">
        <f>IF($A502="","",SUMIFS('Movements'!$E$6:$E$3005,'Movements'!$B$6:$B$3005,$A502,'Movements'!$D$6:$D$3005,"Out"))</f>
      </c>
      <c r="K502" s="15">
        <f>IF($A502="","",N(G502)+I502-J502)</f>
      </c>
      <c r="L502" s="15">
        <f>IF($A502="","",K502*N(E502))</f>
      </c>
      <c r="M502" s="15">
        <f>IF(OR($A502="",E502="",F502=""),"",F502-E502)</f>
      </c>
      <c r="N502" s="16">
        <f>IF($A502="","",IF(K502&lt;=0,"Out of stock",IF(AND(H502&lt;&gt;"",K502&lt;=H502),"Reorder","OK")))</f>
      </c>
    </row>
    <row r="503" spans="1:14" x14ac:dyDescent="0.25">
      <c r="A503" s="12"/>
      <c r="B503" s="12"/>
      <c r="C503" s="12"/>
      <c r="D503" s="12"/>
      <c r="E503" s="14"/>
      <c r="F503" s="14"/>
      <c r="G503" s="14"/>
      <c r="H503" s="14"/>
      <c r="I503" s="15">
        <f>IF($A503="","",SUMIFS('Movements'!$E$6:$E$3005,'Movements'!$B$6:$B$3005,$A503,'Movements'!$D$6:$D$3005,"In"))</f>
      </c>
      <c r="J503" s="15">
        <f>IF($A503="","",SUMIFS('Movements'!$E$6:$E$3005,'Movements'!$B$6:$B$3005,$A503,'Movements'!$D$6:$D$3005,"Out"))</f>
      </c>
      <c r="K503" s="15">
        <f>IF($A503="","",N(G503)+I503-J503)</f>
      </c>
      <c r="L503" s="15">
        <f>IF($A503="","",K503*N(E503))</f>
      </c>
      <c r="M503" s="15">
        <f>IF(OR($A503="",E503="",F503=""),"",F503-E503)</f>
      </c>
      <c r="N503" s="16">
        <f>IF($A503="","",IF(K503&lt;=0,"Out of stock",IF(AND(H503&lt;&gt;"",K503&lt;=H503),"Reorder","OK")))</f>
      </c>
    </row>
    <row r="504" spans="1:14" x14ac:dyDescent="0.25">
      <c r="A504" s="12"/>
      <c r="B504" s="12"/>
      <c r="C504" s="12"/>
      <c r="D504" s="12"/>
      <c r="E504" s="14"/>
      <c r="F504" s="14"/>
      <c r="G504" s="14"/>
      <c r="H504" s="14"/>
      <c r="I504" s="15">
        <f>IF($A504="","",SUMIFS('Movements'!$E$6:$E$3005,'Movements'!$B$6:$B$3005,$A504,'Movements'!$D$6:$D$3005,"In"))</f>
      </c>
      <c r="J504" s="15">
        <f>IF($A504="","",SUMIFS('Movements'!$E$6:$E$3005,'Movements'!$B$6:$B$3005,$A504,'Movements'!$D$6:$D$3005,"Out"))</f>
      </c>
      <c r="K504" s="15">
        <f>IF($A504="","",N(G504)+I504-J504)</f>
      </c>
      <c r="L504" s="15">
        <f>IF($A504="","",K504*N(E504))</f>
      </c>
      <c r="M504" s="15">
        <f>IF(OR($A504="",E504="",F504=""),"",F504-E504)</f>
      </c>
      <c r="N504" s="16">
        <f>IF($A504="","",IF(K504&lt;=0,"Out of stock",IF(AND(H504&lt;&gt;"",K504&lt;=H504),"Reorder","OK")))</f>
      </c>
    </row>
    <row r="505" spans="1:14" x14ac:dyDescent="0.25">
      <c r="A505" s="12"/>
      <c r="B505" s="12"/>
      <c r="C505" s="12"/>
      <c r="D505" s="12"/>
      <c r="E505" s="14"/>
      <c r="F505" s="14"/>
      <c r="G505" s="14"/>
      <c r="H505" s="14"/>
      <c r="I505" s="15">
        <f>IF($A505="","",SUMIFS('Movements'!$E$6:$E$3005,'Movements'!$B$6:$B$3005,$A505,'Movements'!$D$6:$D$3005,"In"))</f>
      </c>
      <c r="J505" s="15">
        <f>IF($A505="","",SUMIFS('Movements'!$E$6:$E$3005,'Movements'!$B$6:$B$3005,$A505,'Movements'!$D$6:$D$3005,"Out"))</f>
      </c>
      <c r="K505" s="15">
        <f>IF($A505="","",N(G505)+I505-J505)</f>
      </c>
      <c r="L505" s="15">
        <f>IF($A505="","",K505*N(E505))</f>
      </c>
      <c r="M505" s="15">
        <f>IF(OR($A505="",E505="",F505=""),"",F505-E505)</f>
      </c>
      <c r="N505" s="16">
        <f>IF($A505="","",IF(K505&lt;=0,"Out of stock",IF(AND(H505&lt;&gt;"",K505&lt;=H505),"Reorder","OK")))</f>
      </c>
    </row>
  </sheetData>
  <sheetProtection sheet="1" formatColumns="0" formatRows="0" autoFilter="0" algorithmName="SHA-512" hashValue="NF4jYNmkcxDY7X6zBAnQDQdBEV+b7PFMWTQkym58JUk6CIQgMz+oV8QtwHNuuPzSbnAIu2XxOxwZlThC7a/W7A==" saltValue="i4Qikuvs5uNmPteg83Sfmw==" spinCount="100000" objects="1" scenarios="1"/>
  <autoFilter ref="A5:N5"/>
  <conditionalFormatting sqref="N6:N505">
    <cfRule type="cellIs" dxfId="0" priority="1" operator="equal">
      <formula>"Out of stock"</formula>
    </cfRule>
    <cfRule type="cellIs" dxfId="1" priority="2" operator="equal">
      <formula>"Reorder"</formula>
    </cfRule>
    <cfRule type="cellIs" dxfId="2" priority="3" operator="equal">
      <formula>"OK"</formula>
    </cfRule>
  </conditionalFormatting>
  <conditionalFormatting sqref="A6:A505">
    <cfRule type="expression" dxfId="3" priority="1">
      <formula>AND(A6&lt;&gt;"",COUNTIF($A$6:$A$505,A6)&gt;1)</formula>
    </cfRule>
  </conditionalFormatting>
  <conditionalFormatting sqref="M6:M505">
    <cfRule type="expression" dxfId="4" priority="1">
      <formula>AND(M6&lt;&gt;"",M6&lt;0)</formula>
    </cfRule>
  </conditionalFormatting>
  <dataValidations count="6">
    <dataValidation type="list" allowBlank="1" showErrorMessage="1" sqref="C10:C505">
      <formula1>Categories</formula1>
    </dataValidation>
    <dataValidation type="list" allowBlank="1" showErrorMessage="1" sqref="C6:C505">
      <formula1>Categories</formula1>
    </dataValidation>
    <dataValidation type="list" allowBlank="1" showErrorMessage="1" sqref="D10:D505">
      <formula1>Unites</formula1>
    </dataValidation>
    <dataValidation type="list" allowBlank="1" showErrorMessage="1" sqref="D6:D505">
      <formula1>Unites</formula1>
    </dataValidation>
    <dataValidation type="decimal" operator="greaterThanOrEqual" allowBlank="1" showErrorMessage="1" sqref="E10:H505">
      <formula1>0</formula1>
    </dataValidation>
    <dataValidation type="decimal" operator="greaterThanOrEqual" allowBlank="1" showErrorMessage="1" sqref="E6:H505">
      <formula1>0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J30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30" customWidth="1"/>
    <col min="4" max="4" width="10" customWidth="1"/>
    <col min="5" max="5" width="11" customWidth="1"/>
    <col min="6" max="6" width="16" customWidth="1"/>
    <col min="7" max="7" width="14" customWidth="1"/>
    <col min="8" max="8" width="15" customWidth="1"/>
    <col min="9" max="9" width="13" customWidth="1"/>
    <col min="10" max="10" width="30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'Settings'!$C$6</f>
      </c>
    </row>
    <row r="3" ht="16" customHeight="1" spans="3:3" x14ac:dyDescent="0.25">
      <c r="C3" s="3" t="s">
        <v>2</v>
      </c>
    </row>
    <row r="4" ht="5" customHeight="1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2" customHeight="1" spans="1:10" x14ac:dyDescent="0.25">
      <c r="A5" s="10" t="s">
        <v>60</v>
      </c>
      <c r="B5" s="10" t="s">
        <v>61</v>
      </c>
      <c r="C5" s="10" t="s">
        <v>41</v>
      </c>
      <c r="D5" s="10" t="s">
        <v>62</v>
      </c>
      <c r="E5" s="10" t="s">
        <v>63</v>
      </c>
      <c r="F5" s="10" t="s">
        <v>64</v>
      </c>
      <c r="G5" s="10" t="s">
        <v>65</v>
      </c>
      <c r="H5" s="10" t="s">
        <v>66</v>
      </c>
      <c r="I5" s="10" t="s">
        <v>67</v>
      </c>
      <c r="J5" s="10" t="s">
        <v>68</v>
      </c>
    </row>
    <row r="6" spans="1:10" x14ac:dyDescent="0.25">
      <c r="A6" s="17">
        <v>46315</v>
      </c>
      <c r="B6" s="12" t="s">
        <v>54</v>
      </c>
      <c r="C6" s="16">
        <f>IF($B6="","",IFERROR(INDEX('Products'!$B$6:$B$505,MATCH($B6,'Products'!$A$6:$A$505,0)),"Unknown code"))</f>
      </c>
      <c r="D6" s="12" t="s">
        <v>48</v>
      </c>
      <c r="E6" s="14">
        <v>5</v>
      </c>
      <c r="F6" s="14"/>
      <c r="G6" s="15">
        <f>IF(OR($B6="",$D6=""),"",IF($F6&lt;&gt;"",$F6,IFERROR(IF($D6="In",INDEX('Products'!$E$6:$E$505,MATCH($B6,'Products'!$A$6:$A$505,0)),INDEX('Products'!$F$6:$F$505,MATCH($B6,'Products'!$A$6:$A$505,0))),"")))</f>
      </c>
      <c r="H6" s="15">
        <f>IF(OR($E6="",$G6=""),"",$E6*$G6)</f>
      </c>
      <c r="I6" s="15">
        <f>IF(AND($D6="Out",$E6&lt;&gt;"",$G6&lt;&gt;""),$E6*($G6-IFERROR(INDEX('Products'!$E$6:$E$505,MATCH($B6,'Products'!$A$6:$A$505,0)),0)),"")</f>
      </c>
      <c r="J6" s="12" t="s">
        <v>69</v>
      </c>
    </row>
    <row r="7" spans="1:10" x14ac:dyDescent="0.25">
      <c r="A7" s="17">
        <v>46316</v>
      </c>
      <c r="B7" s="12" t="s">
        <v>54</v>
      </c>
      <c r="C7" s="16">
        <f>IF($B7="","",IFERROR(INDEX('Products'!$B$6:$B$505,MATCH($B7,'Products'!$A$6:$A$505,0)),"Unknown code"))</f>
      </c>
      <c r="D7" s="12" t="s">
        <v>49</v>
      </c>
      <c r="E7" s="14">
        <v>9</v>
      </c>
      <c r="F7" s="14"/>
      <c r="G7" s="15">
        <f>IF(OR($B7="",$D7=""),"",IF($F7&lt;&gt;"",$F7,IFERROR(IF($D7="In",INDEX('Products'!$E$6:$E$505,MATCH($B7,'Products'!$A$6:$A$505,0)),INDEX('Products'!$F$6:$F$505,MATCH($B7,'Products'!$A$6:$A$505,0))),"")))</f>
      </c>
      <c r="H7" s="15">
        <f>IF(OR($E7="",$G7=""),"",$E7*$G7)</f>
      </c>
      <c r="I7" s="15">
        <f>IF(AND($D7="Out",$E7&lt;&gt;"",$G7&lt;&gt;""),$E7*($G7-IFERROR(INDEX('Products'!$E$6:$E$505,MATCH($B7,'Products'!$A$6:$A$505,0)),0)),"")</f>
      </c>
      <c r="J7" s="12"/>
    </row>
    <row r="8" spans="1:10" x14ac:dyDescent="0.25">
      <c r="A8" s="17">
        <v>46316</v>
      </c>
      <c r="B8" s="12" t="s">
        <v>56</v>
      </c>
      <c r="C8" s="16">
        <f>IF($B8="","",IFERROR(INDEX('Products'!$B$6:$B$505,MATCH($B8,'Products'!$A$6:$A$505,0)),"Unknown code"))</f>
      </c>
      <c r="D8" s="12" t="s">
        <v>49</v>
      </c>
      <c r="E8" s="14">
        <v>30</v>
      </c>
      <c r="F8" s="14"/>
      <c r="G8" s="15">
        <f>IF(OR($B8="",$D8=""),"",IF($F8&lt;&gt;"",$F8,IFERROR(IF($D8="In",INDEX('Products'!$E$6:$E$505,MATCH($B8,'Products'!$A$6:$A$505,0)),INDEX('Products'!$F$6:$F$505,MATCH($B8,'Products'!$A$6:$A$505,0))),"")))</f>
      </c>
      <c r="H8" s="15">
        <f>IF(OR($E8="",$G8=""),"",$E8*$G8)</f>
      </c>
      <c r="I8" s="15">
        <f>IF(AND($D8="Out",$E8&lt;&gt;"",$G8&lt;&gt;""),$E8*($G8-IFERROR(INDEX('Products'!$E$6:$E$505,MATCH($B8,'Products'!$A$6:$A$505,0)),0)),"")</f>
      </c>
      <c r="J8" s="12"/>
    </row>
    <row r="9" spans="1:10" x14ac:dyDescent="0.25">
      <c r="A9" s="17">
        <v>46317</v>
      </c>
      <c r="B9" s="12" t="s">
        <v>58</v>
      </c>
      <c r="C9" s="16">
        <f>IF($B9="","",IFERROR(INDEX('Products'!$B$6:$B$505,MATCH($B9,'Products'!$A$6:$A$505,0)),"Unknown code"))</f>
      </c>
      <c r="D9" s="12" t="s">
        <v>49</v>
      </c>
      <c r="E9" s="14">
        <v>40</v>
      </c>
      <c r="F9" s="14">
        <v>300</v>
      </c>
      <c r="G9" s="15">
        <f>IF(OR($B9="",$D9=""),"",IF($F9&lt;&gt;"",$F9,IFERROR(IF($D9="In",INDEX('Products'!$E$6:$E$505,MATCH($B9,'Products'!$A$6:$A$505,0)),INDEX('Products'!$F$6:$F$505,MATCH($B9,'Products'!$A$6:$A$505,0))),"")))</f>
      </c>
      <c r="H9" s="15">
        <f>IF(OR($E9="",$G9=""),"",$E9*$G9)</f>
      </c>
      <c r="I9" s="15">
        <f>IF(AND($D9="Out",$E9&lt;&gt;"",$G9&lt;&gt;""),$E9*($G9-IFERROR(INDEX('Products'!$E$6:$E$505,MATCH($B9,'Products'!$A$6:$A$505,0)),0)),"")</f>
      </c>
      <c r="J9" s="12" t="s">
        <v>70</v>
      </c>
    </row>
    <row r="10" spans="1:10" x14ac:dyDescent="0.25">
      <c r="A10" s="17"/>
      <c r="B10" s="12"/>
      <c r="C10" s="16">
        <f>IF($B10="","",IFERROR(INDEX('Products'!$B$6:$B$505,MATCH($B10,'Products'!$A$6:$A$505,0)),"Unknown code"))</f>
      </c>
      <c r="D10" s="12"/>
      <c r="E10" s="14"/>
      <c r="F10" s="14"/>
      <c r="G10" s="15">
        <f>IF(OR($B10="",$D10=""),"",IF($F10&lt;&gt;"",$F10,IFERROR(IF($D10="In",INDEX('Products'!$E$6:$E$505,MATCH($B10,'Products'!$A$6:$A$505,0)),INDEX('Products'!$F$6:$F$505,MATCH($B10,'Products'!$A$6:$A$505,0))),"")))</f>
      </c>
      <c r="H10" s="15">
        <f>IF(OR($E10="",$G10=""),"",$E10*$G10)</f>
      </c>
      <c r="I10" s="15">
        <f>IF(AND($D10="Out",$E10&lt;&gt;"",$G10&lt;&gt;""),$E10*($G10-IFERROR(INDEX('Products'!$E$6:$E$505,MATCH($B10,'Products'!$A$6:$A$505,0)),0)),"")</f>
      </c>
      <c r="J10" s="12"/>
    </row>
    <row r="11" spans="1:10" x14ac:dyDescent="0.25">
      <c r="A11" s="17"/>
      <c r="B11" s="12"/>
      <c r="C11" s="16">
        <f>IF($B11="","",IFERROR(INDEX('Products'!$B$6:$B$505,MATCH($B11,'Products'!$A$6:$A$505,0)),"Unknown code"))</f>
      </c>
      <c r="D11" s="12"/>
      <c r="E11" s="14"/>
      <c r="F11" s="14"/>
      <c r="G11" s="15">
        <f>IF(OR($B11="",$D11=""),"",IF($F11&lt;&gt;"",$F11,IFERROR(IF($D11="In",INDEX('Products'!$E$6:$E$505,MATCH($B11,'Products'!$A$6:$A$505,0)),INDEX('Products'!$F$6:$F$505,MATCH($B11,'Products'!$A$6:$A$505,0))),"")))</f>
      </c>
      <c r="H11" s="15">
        <f>IF(OR($E11="",$G11=""),"",$E11*$G11)</f>
      </c>
      <c r="I11" s="15">
        <f>IF(AND($D11="Out",$E11&lt;&gt;"",$G11&lt;&gt;""),$E11*($G11-IFERROR(INDEX('Products'!$E$6:$E$505,MATCH($B11,'Products'!$A$6:$A$505,0)),0)),"")</f>
      </c>
      <c r="J11" s="12"/>
    </row>
    <row r="12" spans="1:10" x14ac:dyDescent="0.25">
      <c r="A12" s="17"/>
      <c r="B12" s="12"/>
      <c r="C12" s="16">
        <f>IF($B12="","",IFERROR(INDEX('Products'!$B$6:$B$505,MATCH($B12,'Products'!$A$6:$A$505,0)),"Unknown code"))</f>
      </c>
      <c r="D12" s="12"/>
      <c r="E12" s="14"/>
      <c r="F12" s="14"/>
      <c r="G12" s="15">
        <f>IF(OR($B12="",$D12=""),"",IF($F12&lt;&gt;"",$F12,IFERROR(IF($D12="In",INDEX('Products'!$E$6:$E$505,MATCH($B12,'Products'!$A$6:$A$505,0)),INDEX('Products'!$F$6:$F$505,MATCH($B12,'Products'!$A$6:$A$505,0))),"")))</f>
      </c>
      <c r="H12" s="15">
        <f>IF(OR($E12="",$G12=""),"",$E12*$G12)</f>
      </c>
      <c r="I12" s="15">
        <f>IF(AND($D12="Out",$E12&lt;&gt;"",$G12&lt;&gt;""),$E12*($G12-IFERROR(INDEX('Products'!$E$6:$E$505,MATCH($B12,'Products'!$A$6:$A$505,0)),0)),"")</f>
      </c>
      <c r="J12" s="12"/>
    </row>
    <row r="13" spans="1:10" x14ac:dyDescent="0.25">
      <c r="A13" s="17"/>
      <c r="B13" s="12"/>
      <c r="C13" s="16">
        <f>IF($B13="","",IFERROR(INDEX('Products'!$B$6:$B$505,MATCH($B13,'Products'!$A$6:$A$505,0)),"Unknown code"))</f>
      </c>
      <c r="D13" s="12"/>
      <c r="E13" s="14"/>
      <c r="F13" s="14"/>
      <c r="G13" s="15">
        <f>IF(OR($B13="",$D13=""),"",IF($F13&lt;&gt;"",$F13,IFERROR(IF($D13="In",INDEX('Products'!$E$6:$E$505,MATCH($B13,'Products'!$A$6:$A$505,0)),INDEX('Products'!$F$6:$F$505,MATCH($B13,'Products'!$A$6:$A$505,0))),"")))</f>
      </c>
      <c r="H13" s="15">
        <f>IF(OR($E13="",$G13=""),"",$E13*$G13)</f>
      </c>
      <c r="I13" s="15">
        <f>IF(AND($D13="Out",$E13&lt;&gt;"",$G13&lt;&gt;""),$E13*($G13-IFERROR(INDEX('Products'!$E$6:$E$505,MATCH($B13,'Products'!$A$6:$A$505,0)),0)),"")</f>
      </c>
      <c r="J13" s="12"/>
    </row>
    <row r="14" spans="1:10" x14ac:dyDescent="0.25">
      <c r="A14" s="17"/>
      <c r="B14" s="12"/>
      <c r="C14" s="16">
        <f>IF($B14="","",IFERROR(INDEX('Products'!$B$6:$B$505,MATCH($B14,'Products'!$A$6:$A$505,0)),"Unknown code"))</f>
      </c>
      <c r="D14" s="12"/>
      <c r="E14" s="14"/>
      <c r="F14" s="14"/>
      <c r="G14" s="15">
        <f>IF(OR($B14="",$D14=""),"",IF($F14&lt;&gt;"",$F14,IFERROR(IF($D14="In",INDEX('Products'!$E$6:$E$505,MATCH($B14,'Products'!$A$6:$A$505,0)),INDEX('Products'!$F$6:$F$505,MATCH($B14,'Products'!$A$6:$A$505,0))),"")))</f>
      </c>
      <c r="H14" s="15">
        <f>IF(OR($E14="",$G14=""),"",$E14*$G14)</f>
      </c>
      <c r="I14" s="15">
        <f>IF(AND($D14="Out",$E14&lt;&gt;"",$G14&lt;&gt;""),$E14*($G14-IFERROR(INDEX('Products'!$E$6:$E$505,MATCH($B14,'Products'!$A$6:$A$505,0)),0)),"")</f>
      </c>
      <c r="J14" s="12"/>
    </row>
    <row r="15" spans="1:10" x14ac:dyDescent="0.25">
      <c r="A15" s="17"/>
      <c r="B15" s="12"/>
      <c r="C15" s="16">
        <f>IF($B15="","",IFERROR(INDEX('Products'!$B$6:$B$505,MATCH($B15,'Products'!$A$6:$A$505,0)),"Unknown code"))</f>
      </c>
      <c r="D15" s="12"/>
      <c r="E15" s="14"/>
      <c r="F15" s="14"/>
      <c r="G15" s="15">
        <f>IF(OR($B15="",$D15=""),"",IF($F15&lt;&gt;"",$F15,IFERROR(IF($D15="In",INDEX('Products'!$E$6:$E$505,MATCH($B15,'Products'!$A$6:$A$505,0)),INDEX('Products'!$F$6:$F$505,MATCH($B15,'Products'!$A$6:$A$505,0))),"")))</f>
      </c>
      <c r="H15" s="15">
        <f>IF(OR($E15="",$G15=""),"",$E15*$G15)</f>
      </c>
      <c r="I15" s="15">
        <f>IF(AND($D15="Out",$E15&lt;&gt;"",$G15&lt;&gt;""),$E15*($G15-IFERROR(INDEX('Products'!$E$6:$E$505,MATCH($B15,'Products'!$A$6:$A$505,0)),0)),"")</f>
      </c>
      <c r="J15" s="12"/>
    </row>
    <row r="16" spans="1:10" x14ac:dyDescent="0.25">
      <c r="A16" s="17"/>
      <c r="B16" s="12"/>
      <c r="C16" s="16">
        <f>IF($B16="","",IFERROR(INDEX('Products'!$B$6:$B$505,MATCH($B16,'Products'!$A$6:$A$505,0)),"Unknown code"))</f>
      </c>
      <c r="D16" s="12"/>
      <c r="E16" s="14"/>
      <c r="F16" s="14"/>
      <c r="G16" s="15">
        <f>IF(OR($B16="",$D16=""),"",IF($F16&lt;&gt;"",$F16,IFERROR(IF($D16="In",INDEX('Products'!$E$6:$E$505,MATCH($B16,'Products'!$A$6:$A$505,0)),INDEX('Products'!$F$6:$F$505,MATCH($B16,'Products'!$A$6:$A$505,0))),"")))</f>
      </c>
      <c r="H16" s="15">
        <f>IF(OR($E16="",$G16=""),"",$E16*$G16)</f>
      </c>
      <c r="I16" s="15">
        <f>IF(AND($D16="Out",$E16&lt;&gt;"",$G16&lt;&gt;""),$E16*($G16-IFERROR(INDEX('Products'!$E$6:$E$505,MATCH($B16,'Products'!$A$6:$A$505,0)),0)),"")</f>
      </c>
      <c r="J16" s="12"/>
    </row>
    <row r="17" spans="1:10" x14ac:dyDescent="0.25">
      <c r="A17" s="17"/>
      <c r="B17" s="12"/>
      <c r="C17" s="16">
        <f>IF($B17="","",IFERROR(INDEX('Products'!$B$6:$B$505,MATCH($B17,'Products'!$A$6:$A$505,0)),"Unknown code"))</f>
      </c>
      <c r="D17" s="12"/>
      <c r="E17" s="14"/>
      <c r="F17" s="14"/>
      <c r="G17" s="15">
        <f>IF(OR($B17="",$D17=""),"",IF($F17&lt;&gt;"",$F17,IFERROR(IF($D17="In",INDEX('Products'!$E$6:$E$505,MATCH($B17,'Products'!$A$6:$A$505,0)),INDEX('Products'!$F$6:$F$505,MATCH($B17,'Products'!$A$6:$A$505,0))),"")))</f>
      </c>
      <c r="H17" s="15">
        <f>IF(OR($E17="",$G17=""),"",$E17*$G17)</f>
      </c>
      <c r="I17" s="15">
        <f>IF(AND($D17="Out",$E17&lt;&gt;"",$G17&lt;&gt;""),$E17*($G17-IFERROR(INDEX('Products'!$E$6:$E$505,MATCH($B17,'Products'!$A$6:$A$505,0)),0)),"")</f>
      </c>
      <c r="J17" s="12"/>
    </row>
    <row r="18" spans="1:10" x14ac:dyDescent="0.25">
      <c r="A18" s="17"/>
      <c r="B18" s="12"/>
      <c r="C18" s="16">
        <f>IF($B18="","",IFERROR(INDEX('Products'!$B$6:$B$505,MATCH($B18,'Products'!$A$6:$A$505,0)),"Unknown code"))</f>
      </c>
      <c r="D18" s="12"/>
      <c r="E18" s="14"/>
      <c r="F18" s="14"/>
      <c r="G18" s="15">
        <f>IF(OR($B18="",$D18=""),"",IF($F18&lt;&gt;"",$F18,IFERROR(IF($D18="In",INDEX('Products'!$E$6:$E$505,MATCH($B18,'Products'!$A$6:$A$505,0)),INDEX('Products'!$F$6:$F$505,MATCH($B18,'Products'!$A$6:$A$505,0))),"")))</f>
      </c>
      <c r="H18" s="15">
        <f>IF(OR($E18="",$G18=""),"",$E18*$G18)</f>
      </c>
      <c r="I18" s="15">
        <f>IF(AND($D18="Out",$E18&lt;&gt;"",$G18&lt;&gt;""),$E18*($G18-IFERROR(INDEX('Products'!$E$6:$E$505,MATCH($B18,'Products'!$A$6:$A$505,0)),0)),"")</f>
      </c>
      <c r="J18" s="12"/>
    </row>
    <row r="19" spans="1:10" x14ac:dyDescent="0.25">
      <c r="A19" s="17"/>
      <c r="B19" s="12"/>
      <c r="C19" s="16">
        <f>IF($B19="","",IFERROR(INDEX('Products'!$B$6:$B$505,MATCH($B19,'Products'!$A$6:$A$505,0)),"Unknown code"))</f>
      </c>
      <c r="D19" s="12"/>
      <c r="E19" s="14"/>
      <c r="F19" s="14"/>
      <c r="G19" s="15">
        <f>IF(OR($B19="",$D19=""),"",IF($F19&lt;&gt;"",$F19,IFERROR(IF($D19="In",INDEX('Products'!$E$6:$E$505,MATCH($B19,'Products'!$A$6:$A$505,0)),INDEX('Products'!$F$6:$F$505,MATCH($B19,'Products'!$A$6:$A$505,0))),"")))</f>
      </c>
      <c r="H19" s="15">
        <f>IF(OR($E19="",$G19=""),"",$E19*$G19)</f>
      </c>
      <c r="I19" s="15">
        <f>IF(AND($D19="Out",$E19&lt;&gt;"",$G19&lt;&gt;""),$E19*($G19-IFERROR(INDEX('Products'!$E$6:$E$505,MATCH($B19,'Products'!$A$6:$A$505,0)),0)),"")</f>
      </c>
      <c r="J19" s="12"/>
    </row>
    <row r="20" spans="1:10" x14ac:dyDescent="0.25">
      <c r="A20" s="17"/>
      <c r="B20" s="12"/>
      <c r="C20" s="16">
        <f>IF($B20="","",IFERROR(INDEX('Products'!$B$6:$B$505,MATCH($B20,'Products'!$A$6:$A$505,0)),"Unknown code"))</f>
      </c>
      <c r="D20" s="12"/>
      <c r="E20" s="14"/>
      <c r="F20" s="14"/>
      <c r="G20" s="15">
        <f>IF(OR($B20="",$D20=""),"",IF($F20&lt;&gt;"",$F20,IFERROR(IF($D20="In",INDEX('Products'!$E$6:$E$505,MATCH($B20,'Products'!$A$6:$A$505,0)),INDEX('Products'!$F$6:$F$505,MATCH($B20,'Products'!$A$6:$A$505,0))),"")))</f>
      </c>
      <c r="H20" s="15">
        <f>IF(OR($E20="",$G20=""),"",$E20*$G20)</f>
      </c>
      <c r="I20" s="15">
        <f>IF(AND($D20="Out",$E20&lt;&gt;"",$G20&lt;&gt;""),$E20*($G20-IFERROR(INDEX('Products'!$E$6:$E$505,MATCH($B20,'Products'!$A$6:$A$505,0)),0)),"")</f>
      </c>
      <c r="J20" s="12"/>
    </row>
    <row r="21" spans="1:10" x14ac:dyDescent="0.25">
      <c r="A21" s="17"/>
      <c r="B21" s="12"/>
      <c r="C21" s="16">
        <f>IF($B21="","",IFERROR(INDEX('Products'!$B$6:$B$505,MATCH($B21,'Products'!$A$6:$A$505,0)),"Unknown code"))</f>
      </c>
      <c r="D21" s="12"/>
      <c r="E21" s="14"/>
      <c r="F21" s="14"/>
      <c r="G21" s="15">
        <f>IF(OR($B21="",$D21=""),"",IF($F21&lt;&gt;"",$F21,IFERROR(IF($D21="In",INDEX('Products'!$E$6:$E$505,MATCH($B21,'Products'!$A$6:$A$505,0)),INDEX('Products'!$F$6:$F$505,MATCH($B21,'Products'!$A$6:$A$505,0))),"")))</f>
      </c>
      <c r="H21" s="15">
        <f>IF(OR($E21="",$G21=""),"",$E21*$G21)</f>
      </c>
      <c r="I21" s="15">
        <f>IF(AND($D21="Out",$E21&lt;&gt;"",$G21&lt;&gt;""),$E21*($G21-IFERROR(INDEX('Products'!$E$6:$E$505,MATCH($B21,'Products'!$A$6:$A$505,0)),0)),"")</f>
      </c>
      <c r="J21" s="12"/>
    </row>
    <row r="22" spans="1:10" x14ac:dyDescent="0.25">
      <c r="A22" s="17"/>
      <c r="B22" s="12"/>
      <c r="C22" s="16">
        <f>IF($B22="","",IFERROR(INDEX('Products'!$B$6:$B$505,MATCH($B22,'Products'!$A$6:$A$505,0)),"Unknown code"))</f>
      </c>
      <c r="D22" s="12"/>
      <c r="E22" s="14"/>
      <c r="F22" s="14"/>
      <c r="G22" s="15">
        <f>IF(OR($B22="",$D22=""),"",IF($F22&lt;&gt;"",$F22,IFERROR(IF($D22="In",INDEX('Products'!$E$6:$E$505,MATCH($B22,'Products'!$A$6:$A$505,0)),INDEX('Products'!$F$6:$F$505,MATCH($B22,'Products'!$A$6:$A$505,0))),"")))</f>
      </c>
      <c r="H22" s="15">
        <f>IF(OR($E22="",$G22=""),"",$E22*$G22)</f>
      </c>
      <c r="I22" s="15">
        <f>IF(AND($D22="Out",$E22&lt;&gt;"",$G22&lt;&gt;""),$E22*($G22-IFERROR(INDEX('Products'!$E$6:$E$505,MATCH($B22,'Products'!$A$6:$A$505,0)),0)),"")</f>
      </c>
      <c r="J22" s="12"/>
    </row>
    <row r="23" spans="1:10" x14ac:dyDescent="0.25">
      <c r="A23" s="17"/>
      <c r="B23" s="12"/>
      <c r="C23" s="16">
        <f>IF($B23="","",IFERROR(INDEX('Products'!$B$6:$B$505,MATCH($B23,'Products'!$A$6:$A$505,0)),"Unknown code"))</f>
      </c>
      <c r="D23" s="12"/>
      <c r="E23" s="14"/>
      <c r="F23" s="14"/>
      <c r="G23" s="15">
        <f>IF(OR($B23="",$D23=""),"",IF($F23&lt;&gt;"",$F23,IFERROR(IF($D23="In",INDEX('Products'!$E$6:$E$505,MATCH($B23,'Products'!$A$6:$A$505,0)),INDEX('Products'!$F$6:$F$505,MATCH($B23,'Products'!$A$6:$A$505,0))),"")))</f>
      </c>
      <c r="H23" s="15">
        <f>IF(OR($E23="",$G23=""),"",$E23*$G23)</f>
      </c>
      <c r="I23" s="15">
        <f>IF(AND($D23="Out",$E23&lt;&gt;"",$G23&lt;&gt;""),$E23*($G23-IFERROR(INDEX('Products'!$E$6:$E$505,MATCH($B23,'Products'!$A$6:$A$505,0)),0)),"")</f>
      </c>
      <c r="J23" s="12"/>
    </row>
    <row r="24" spans="1:10" x14ac:dyDescent="0.25">
      <c r="A24" s="17"/>
      <c r="B24" s="12"/>
      <c r="C24" s="16">
        <f>IF($B24="","",IFERROR(INDEX('Products'!$B$6:$B$505,MATCH($B24,'Products'!$A$6:$A$505,0)),"Unknown code"))</f>
      </c>
      <c r="D24" s="12"/>
      <c r="E24" s="14"/>
      <c r="F24" s="14"/>
      <c r="G24" s="15">
        <f>IF(OR($B24="",$D24=""),"",IF($F24&lt;&gt;"",$F24,IFERROR(IF($D24="In",INDEX('Products'!$E$6:$E$505,MATCH($B24,'Products'!$A$6:$A$505,0)),INDEX('Products'!$F$6:$F$505,MATCH($B24,'Products'!$A$6:$A$505,0))),"")))</f>
      </c>
      <c r="H24" s="15">
        <f>IF(OR($E24="",$G24=""),"",$E24*$G24)</f>
      </c>
      <c r="I24" s="15">
        <f>IF(AND($D24="Out",$E24&lt;&gt;"",$G24&lt;&gt;""),$E24*($G24-IFERROR(INDEX('Products'!$E$6:$E$505,MATCH($B24,'Products'!$A$6:$A$505,0)),0)),"")</f>
      </c>
      <c r="J24" s="12"/>
    </row>
    <row r="25" spans="1:10" x14ac:dyDescent="0.25">
      <c r="A25" s="17"/>
      <c r="B25" s="12"/>
      <c r="C25" s="16">
        <f>IF($B25="","",IFERROR(INDEX('Products'!$B$6:$B$505,MATCH($B25,'Products'!$A$6:$A$505,0)),"Unknown code"))</f>
      </c>
      <c r="D25" s="12"/>
      <c r="E25" s="14"/>
      <c r="F25" s="14"/>
      <c r="G25" s="15">
        <f>IF(OR($B25="",$D25=""),"",IF($F25&lt;&gt;"",$F25,IFERROR(IF($D25="In",INDEX('Products'!$E$6:$E$505,MATCH($B25,'Products'!$A$6:$A$505,0)),INDEX('Products'!$F$6:$F$505,MATCH($B25,'Products'!$A$6:$A$505,0))),"")))</f>
      </c>
      <c r="H25" s="15">
        <f>IF(OR($E25="",$G25=""),"",$E25*$G25)</f>
      </c>
      <c r="I25" s="15">
        <f>IF(AND($D25="Out",$E25&lt;&gt;"",$G25&lt;&gt;""),$E25*($G25-IFERROR(INDEX('Products'!$E$6:$E$505,MATCH($B25,'Products'!$A$6:$A$505,0)),0)),"")</f>
      </c>
      <c r="J25" s="12"/>
    </row>
    <row r="26" spans="1:10" x14ac:dyDescent="0.25">
      <c r="A26" s="17"/>
      <c r="B26" s="12"/>
      <c r="C26" s="16">
        <f>IF($B26="","",IFERROR(INDEX('Products'!$B$6:$B$505,MATCH($B26,'Products'!$A$6:$A$505,0)),"Unknown code"))</f>
      </c>
      <c r="D26" s="12"/>
      <c r="E26" s="14"/>
      <c r="F26" s="14"/>
      <c r="G26" s="15">
        <f>IF(OR($B26="",$D26=""),"",IF($F26&lt;&gt;"",$F26,IFERROR(IF($D26="In",INDEX('Products'!$E$6:$E$505,MATCH($B26,'Products'!$A$6:$A$505,0)),INDEX('Products'!$F$6:$F$505,MATCH($B26,'Products'!$A$6:$A$505,0))),"")))</f>
      </c>
      <c r="H26" s="15">
        <f>IF(OR($E26="",$G26=""),"",$E26*$G26)</f>
      </c>
      <c r="I26" s="15">
        <f>IF(AND($D26="Out",$E26&lt;&gt;"",$G26&lt;&gt;""),$E26*($G26-IFERROR(INDEX('Products'!$E$6:$E$505,MATCH($B26,'Products'!$A$6:$A$505,0)),0)),"")</f>
      </c>
      <c r="J26" s="12"/>
    </row>
    <row r="27" spans="1:10" x14ac:dyDescent="0.25">
      <c r="A27" s="17"/>
      <c r="B27" s="12"/>
      <c r="C27" s="16">
        <f>IF($B27="","",IFERROR(INDEX('Products'!$B$6:$B$505,MATCH($B27,'Products'!$A$6:$A$505,0)),"Unknown code"))</f>
      </c>
      <c r="D27" s="12"/>
      <c r="E27" s="14"/>
      <c r="F27" s="14"/>
      <c r="G27" s="15">
        <f>IF(OR($B27="",$D27=""),"",IF($F27&lt;&gt;"",$F27,IFERROR(IF($D27="In",INDEX('Products'!$E$6:$E$505,MATCH($B27,'Products'!$A$6:$A$505,0)),INDEX('Products'!$F$6:$F$505,MATCH($B27,'Products'!$A$6:$A$505,0))),"")))</f>
      </c>
      <c r="H27" s="15">
        <f>IF(OR($E27="",$G27=""),"",$E27*$G27)</f>
      </c>
      <c r="I27" s="15">
        <f>IF(AND($D27="Out",$E27&lt;&gt;"",$G27&lt;&gt;""),$E27*($G27-IFERROR(INDEX('Products'!$E$6:$E$505,MATCH($B27,'Products'!$A$6:$A$505,0)),0)),"")</f>
      </c>
      <c r="J27" s="12"/>
    </row>
    <row r="28" spans="1:10" x14ac:dyDescent="0.25">
      <c r="A28" s="17"/>
      <c r="B28" s="12"/>
      <c r="C28" s="16">
        <f>IF($B28="","",IFERROR(INDEX('Products'!$B$6:$B$505,MATCH($B28,'Products'!$A$6:$A$505,0)),"Unknown code"))</f>
      </c>
      <c r="D28" s="12"/>
      <c r="E28" s="14"/>
      <c r="F28" s="14"/>
      <c r="G28" s="15">
        <f>IF(OR($B28="",$D28=""),"",IF($F28&lt;&gt;"",$F28,IFERROR(IF($D28="In",INDEX('Products'!$E$6:$E$505,MATCH($B28,'Products'!$A$6:$A$505,0)),INDEX('Products'!$F$6:$F$505,MATCH($B28,'Products'!$A$6:$A$505,0))),"")))</f>
      </c>
      <c r="H28" s="15">
        <f>IF(OR($E28="",$G28=""),"",$E28*$G28)</f>
      </c>
      <c r="I28" s="15">
        <f>IF(AND($D28="Out",$E28&lt;&gt;"",$G28&lt;&gt;""),$E28*($G28-IFERROR(INDEX('Products'!$E$6:$E$505,MATCH($B28,'Products'!$A$6:$A$505,0)),0)),"")</f>
      </c>
      <c r="J28" s="12"/>
    </row>
    <row r="29" spans="1:10" x14ac:dyDescent="0.25">
      <c r="A29" s="17"/>
      <c r="B29" s="12"/>
      <c r="C29" s="16">
        <f>IF($B29="","",IFERROR(INDEX('Products'!$B$6:$B$505,MATCH($B29,'Products'!$A$6:$A$505,0)),"Unknown code"))</f>
      </c>
      <c r="D29" s="12"/>
      <c r="E29" s="14"/>
      <c r="F29" s="14"/>
      <c r="G29" s="15">
        <f>IF(OR($B29="",$D29=""),"",IF($F29&lt;&gt;"",$F29,IFERROR(IF($D29="In",INDEX('Products'!$E$6:$E$505,MATCH($B29,'Products'!$A$6:$A$505,0)),INDEX('Products'!$F$6:$F$505,MATCH($B29,'Products'!$A$6:$A$505,0))),"")))</f>
      </c>
      <c r="H29" s="15">
        <f>IF(OR($E29="",$G29=""),"",$E29*$G29)</f>
      </c>
      <c r="I29" s="15">
        <f>IF(AND($D29="Out",$E29&lt;&gt;"",$G29&lt;&gt;""),$E29*($G29-IFERROR(INDEX('Products'!$E$6:$E$505,MATCH($B29,'Products'!$A$6:$A$505,0)),0)),"")</f>
      </c>
      <c r="J29" s="12"/>
    </row>
    <row r="30" spans="1:10" x14ac:dyDescent="0.25">
      <c r="A30" s="17"/>
      <c r="B30" s="12"/>
      <c r="C30" s="16">
        <f>IF($B30="","",IFERROR(INDEX('Products'!$B$6:$B$505,MATCH($B30,'Products'!$A$6:$A$505,0)),"Unknown code"))</f>
      </c>
      <c r="D30" s="12"/>
      <c r="E30" s="14"/>
      <c r="F30" s="14"/>
      <c r="G30" s="15">
        <f>IF(OR($B30="",$D30=""),"",IF($F30&lt;&gt;"",$F30,IFERROR(IF($D30="In",INDEX('Products'!$E$6:$E$505,MATCH($B30,'Products'!$A$6:$A$505,0)),INDEX('Products'!$F$6:$F$505,MATCH($B30,'Products'!$A$6:$A$505,0))),"")))</f>
      </c>
      <c r="H30" s="15">
        <f>IF(OR($E30="",$G30=""),"",$E30*$G30)</f>
      </c>
      <c r="I30" s="15">
        <f>IF(AND($D30="Out",$E30&lt;&gt;"",$G30&lt;&gt;""),$E30*($G30-IFERROR(INDEX('Products'!$E$6:$E$505,MATCH($B30,'Products'!$A$6:$A$505,0)),0)),"")</f>
      </c>
      <c r="J30" s="12"/>
    </row>
    <row r="31" spans="1:10" x14ac:dyDescent="0.25">
      <c r="A31" s="17"/>
      <c r="B31" s="12"/>
      <c r="C31" s="16">
        <f>IF($B31="","",IFERROR(INDEX('Products'!$B$6:$B$505,MATCH($B31,'Products'!$A$6:$A$505,0)),"Unknown code"))</f>
      </c>
      <c r="D31" s="12"/>
      <c r="E31" s="14"/>
      <c r="F31" s="14"/>
      <c r="G31" s="15">
        <f>IF(OR($B31="",$D31=""),"",IF($F31&lt;&gt;"",$F31,IFERROR(IF($D31="In",INDEX('Products'!$E$6:$E$505,MATCH($B31,'Products'!$A$6:$A$505,0)),INDEX('Products'!$F$6:$F$505,MATCH($B31,'Products'!$A$6:$A$505,0))),"")))</f>
      </c>
      <c r="H31" s="15">
        <f>IF(OR($E31="",$G31=""),"",$E31*$G31)</f>
      </c>
      <c r="I31" s="15">
        <f>IF(AND($D31="Out",$E31&lt;&gt;"",$G31&lt;&gt;""),$E31*($G31-IFERROR(INDEX('Products'!$E$6:$E$505,MATCH($B31,'Products'!$A$6:$A$505,0)),0)),"")</f>
      </c>
      <c r="J31" s="12"/>
    </row>
    <row r="32" spans="1:10" x14ac:dyDescent="0.25">
      <c r="A32" s="17"/>
      <c r="B32" s="12"/>
      <c r="C32" s="16">
        <f>IF($B32="","",IFERROR(INDEX('Products'!$B$6:$B$505,MATCH($B32,'Products'!$A$6:$A$505,0)),"Unknown code"))</f>
      </c>
      <c r="D32" s="12"/>
      <c r="E32" s="14"/>
      <c r="F32" s="14"/>
      <c r="G32" s="15">
        <f>IF(OR($B32="",$D32=""),"",IF($F32&lt;&gt;"",$F32,IFERROR(IF($D32="In",INDEX('Products'!$E$6:$E$505,MATCH($B32,'Products'!$A$6:$A$505,0)),INDEX('Products'!$F$6:$F$505,MATCH($B32,'Products'!$A$6:$A$505,0))),"")))</f>
      </c>
      <c r="H32" s="15">
        <f>IF(OR($E32="",$G32=""),"",$E32*$G32)</f>
      </c>
      <c r="I32" s="15">
        <f>IF(AND($D32="Out",$E32&lt;&gt;"",$G32&lt;&gt;""),$E32*($G32-IFERROR(INDEX('Products'!$E$6:$E$505,MATCH($B32,'Products'!$A$6:$A$505,0)),0)),"")</f>
      </c>
      <c r="J32" s="12"/>
    </row>
    <row r="33" spans="1:10" x14ac:dyDescent="0.25">
      <c r="A33" s="17"/>
      <c r="B33" s="12"/>
      <c r="C33" s="16">
        <f>IF($B33="","",IFERROR(INDEX('Products'!$B$6:$B$505,MATCH($B33,'Products'!$A$6:$A$505,0)),"Unknown code"))</f>
      </c>
      <c r="D33" s="12"/>
      <c r="E33" s="14"/>
      <c r="F33" s="14"/>
      <c r="G33" s="15">
        <f>IF(OR($B33="",$D33=""),"",IF($F33&lt;&gt;"",$F33,IFERROR(IF($D33="In",INDEX('Products'!$E$6:$E$505,MATCH($B33,'Products'!$A$6:$A$505,0)),INDEX('Products'!$F$6:$F$505,MATCH($B33,'Products'!$A$6:$A$505,0))),"")))</f>
      </c>
      <c r="H33" s="15">
        <f>IF(OR($E33="",$G33=""),"",$E33*$G33)</f>
      </c>
      <c r="I33" s="15">
        <f>IF(AND($D33="Out",$E33&lt;&gt;"",$G33&lt;&gt;""),$E33*($G33-IFERROR(INDEX('Products'!$E$6:$E$505,MATCH($B33,'Products'!$A$6:$A$505,0)),0)),"")</f>
      </c>
      <c r="J33" s="12"/>
    </row>
    <row r="34" spans="1:10" x14ac:dyDescent="0.25">
      <c r="A34" s="17"/>
      <c r="B34" s="12"/>
      <c r="C34" s="16">
        <f>IF($B34="","",IFERROR(INDEX('Products'!$B$6:$B$505,MATCH($B34,'Products'!$A$6:$A$505,0)),"Unknown code"))</f>
      </c>
      <c r="D34" s="12"/>
      <c r="E34" s="14"/>
      <c r="F34" s="14"/>
      <c r="G34" s="15">
        <f>IF(OR($B34="",$D34=""),"",IF($F34&lt;&gt;"",$F34,IFERROR(IF($D34="In",INDEX('Products'!$E$6:$E$505,MATCH($B34,'Products'!$A$6:$A$505,0)),INDEX('Products'!$F$6:$F$505,MATCH($B34,'Products'!$A$6:$A$505,0))),"")))</f>
      </c>
      <c r="H34" s="15">
        <f>IF(OR($E34="",$G34=""),"",$E34*$G34)</f>
      </c>
      <c r="I34" s="15">
        <f>IF(AND($D34="Out",$E34&lt;&gt;"",$G34&lt;&gt;""),$E34*($G34-IFERROR(INDEX('Products'!$E$6:$E$505,MATCH($B34,'Products'!$A$6:$A$505,0)),0)),"")</f>
      </c>
      <c r="J34" s="12"/>
    </row>
    <row r="35" spans="1:10" x14ac:dyDescent="0.25">
      <c r="A35" s="17"/>
      <c r="B35" s="12"/>
      <c r="C35" s="16">
        <f>IF($B35="","",IFERROR(INDEX('Products'!$B$6:$B$505,MATCH($B35,'Products'!$A$6:$A$505,0)),"Unknown code"))</f>
      </c>
      <c r="D35" s="12"/>
      <c r="E35" s="14"/>
      <c r="F35" s="14"/>
      <c r="G35" s="15">
        <f>IF(OR($B35="",$D35=""),"",IF($F35&lt;&gt;"",$F35,IFERROR(IF($D35="In",INDEX('Products'!$E$6:$E$505,MATCH($B35,'Products'!$A$6:$A$505,0)),INDEX('Products'!$F$6:$F$505,MATCH($B35,'Products'!$A$6:$A$505,0))),"")))</f>
      </c>
      <c r="H35" s="15">
        <f>IF(OR($E35="",$G35=""),"",$E35*$G35)</f>
      </c>
      <c r="I35" s="15">
        <f>IF(AND($D35="Out",$E35&lt;&gt;"",$G35&lt;&gt;""),$E35*($G35-IFERROR(INDEX('Products'!$E$6:$E$505,MATCH($B35,'Products'!$A$6:$A$505,0)),0)),"")</f>
      </c>
      <c r="J35" s="12"/>
    </row>
    <row r="36" spans="1:10" x14ac:dyDescent="0.25">
      <c r="A36" s="17"/>
      <c r="B36" s="12"/>
      <c r="C36" s="16">
        <f>IF($B36="","",IFERROR(INDEX('Products'!$B$6:$B$505,MATCH($B36,'Products'!$A$6:$A$505,0)),"Unknown code"))</f>
      </c>
      <c r="D36" s="12"/>
      <c r="E36" s="14"/>
      <c r="F36" s="14"/>
      <c r="G36" s="15">
        <f>IF(OR($B36="",$D36=""),"",IF($F36&lt;&gt;"",$F36,IFERROR(IF($D36="In",INDEX('Products'!$E$6:$E$505,MATCH($B36,'Products'!$A$6:$A$505,0)),INDEX('Products'!$F$6:$F$505,MATCH($B36,'Products'!$A$6:$A$505,0))),"")))</f>
      </c>
      <c r="H36" s="15">
        <f>IF(OR($E36="",$G36=""),"",$E36*$G36)</f>
      </c>
      <c r="I36" s="15">
        <f>IF(AND($D36="Out",$E36&lt;&gt;"",$G36&lt;&gt;""),$E36*($G36-IFERROR(INDEX('Products'!$E$6:$E$505,MATCH($B36,'Products'!$A$6:$A$505,0)),0)),"")</f>
      </c>
      <c r="J36" s="12"/>
    </row>
    <row r="37" spans="1:10" x14ac:dyDescent="0.25">
      <c r="A37" s="17"/>
      <c r="B37" s="12"/>
      <c r="C37" s="16">
        <f>IF($B37="","",IFERROR(INDEX('Products'!$B$6:$B$505,MATCH($B37,'Products'!$A$6:$A$505,0)),"Unknown code"))</f>
      </c>
      <c r="D37" s="12"/>
      <c r="E37" s="14"/>
      <c r="F37" s="14"/>
      <c r="G37" s="15">
        <f>IF(OR($B37="",$D37=""),"",IF($F37&lt;&gt;"",$F37,IFERROR(IF($D37="In",INDEX('Products'!$E$6:$E$505,MATCH($B37,'Products'!$A$6:$A$505,0)),INDEX('Products'!$F$6:$F$505,MATCH($B37,'Products'!$A$6:$A$505,0))),"")))</f>
      </c>
      <c r="H37" s="15">
        <f>IF(OR($E37="",$G37=""),"",$E37*$G37)</f>
      </c>
      <c r="I37" s="15">
        <f>IF(AND($D37="Out",$E37&lt;&gt;"",$G37&lt;&gt;""),$E37*($G37-IFERROR(INDEX('Products'!$E$6:$E$505,MATCH($B37,'Products'!$A$6:$A$505,0)),0)),"")</f>
      </c>
      <c r="J37" s="12"/>
    </row>
    <row r="38" spans="1:10" x14ac:dyDescent="0.25">
      <c r="A38" s="17"/>
      <c r="B38" s="12"/>
      <c r="C38" s="16">
        <f>IF($B38="","",IFERROR(INDEX('Products'!$B$6:$B$505,MATCH($B38,'Products'!$A$6:$A$505,0)),"Unknown code"))</f>
      </c>
      <c r="D38" s="12"/>
      <c r="E38" s="14"/>
      <c r="F38" s="14"/>
      <c r="G38" s="15">
        <f>IF(OR($B38="",$D38=""),"",IF($F38&lt;&gt;"",$F38,IFERROR(IF($D38="In",INDEX('Products'!$E$6:$E$505,MATCH($B38,'Products'!$A$6:$A$505,0)),INDEX('Products'!$F$6:$F$505,MATCH($B38,'Products'!$A$6:$A$505,0))),"")))</f>
      </c>
      <c r="H38" s="15">
        <f>IF(OR($E38="",$G38=""),"",$E38*$G38)</f>
      </c>
      <c r="I38" s="15">
        <f>IF(AND($D38="Out",$E38&lt;&gt;"",$G38&lt;&gt;""),$E38*($G38-IFERROR(INDEX('Products'!$E$6:$E$505,MATCH($B38,'Products'!$A$6:$A$505,0)),0)),"")</f>
      </c>
      <c r="J38" s="12"/>
    </row>
    <row r="39" spans="1:10" x14ac:dyDescent="0.25">
      <c r="A39" s="17"/>
      <c r="B39" s="12"/>
      <c r="C39" s="16">
        <f>IF($B39="","",IFERROR(INDEX('Products'!$B$6:$B$505,MATCH($B39,'Products'!$A$6:$A$505,0)),"Unknown code"))</f>
      </c>
      <c r="D39" s="12"/>
      <c r="E39" s="14"/>
      <c r="F39" s="14"/>
      <c r="G39" s="15">
        <f>IF(OR($B39="",$D39=""),"",IF($F39&lt;&gt;"",$F39,IFERROR(IF($D39="In",INDEX('Products'!$E$6:$E$505,MATCH($B39,'Products'!$A$6:$A$505,0)),INDEX('Products'!$F$6:$F$505,MATCH($B39,'Products'!$A$6:$A$505,0))),"")))</f>
      </c>
      <c r="H39" s="15">
        <f>IF(OR($E39="",$G39=""),"",$E39*$G39)</f>
      </c>
      <c r="I39" s="15">
        <f>IF(AND($D39="Out",$E39&lt;&gt;"",$G39&lt;&gt;""),$E39*($G39-IFERROR(INDEX('Products'!$E$6:$E$505,MATCH($B39,'Products'!$A$6:$A$505,0)),0)),"")</f>
      </c>
      <c r="J39" s="12"/>
    </row>
    <row r="40" spans="1:10" x14ac:dyDescent="0.25">
      <c r="A40" s="17"/>
      <c r="B40" s="12"/>
      <c r="C40" s="16">
        <f>IF($B40="","",IFERROR(INDEX('Products'!$B$6:$B$505,MATCH($B40,'Products'!$A$6:$A$505,0)),"Unknown code"))</f>
      </c>
      <c r="D40" s="12"/>
      <c r="E40" s="14"/>
      <c r="F40" s="14"/>
      <c r="G40" s="15">
        <f>IF(OR($B40="",$D40=""),"",IF($F40&lt;&gt;"",$F40,IFERROR(IF($D40="In",INDEX('Products'!$E$6:$E$505,MATCH($B40,'Products'!$A$6:$A$505,0)),INDEX('Products'!$F$6:$F$505,MATCH($B40,'Products'!$A$6:$A$505,0))),"")))</f>
      </c>
      <c r="H40" s="15">
        <f>IF(OR($E40="",$G40=""),"",$E40*$G40)</f>
      </c>
      <c r="I40" s="15">
        <f>IF(AND($D40="Out",$E40&lt;&gt;"",$G40&lt;&gt;""),$E40*($G40-IFERROR(INDEX('Products'!$E$6:$E$505,MATCH($B40,'Products'!$A$6:$A$505,0)),0)),"")</f>
      </c>
      <c r="J40" s="12"/>
    </row>
    <row r="41" spans="1:10" x14ac:dyDescent="0.25">
      <c r="A41" s="17"/>
      <c r="B41" s="12"/>
      <c r="C41" s="16">
        <f>IF($B41="","",IFERROR(INDEX('Products'!$B$6:$B$505,MATCH($B41,'Products'!$A$6:$A$505,0)),"Unknown code"))</f>
      </c>
      <c r="D41" s="12"/>
      <c r="E41" s="14"/>
      <c r="F41" s="14"/>
      <c r="G41" s="15">
        <f>IF(OR($B41="",$D41=""),"",IF($F41&lt;&gt;"",$F41,IFERROR(IF($D41="In",INDEX('Products'!$E$6:$E$505,MATCH($B41,'Products'!$A$6:$A$505,0)),INDEX('Products'!$F$6:$F$505,MATCH($B41,'Products'!$A$6:$A$505,0))),"")))</f>
      </c>
      <c r="H41" s="15">
        <f>IF(OR($E41="",$G41=""),"",$E41*$G41)</f>
      </c>
      <c r="I41" s="15">
        <f>IF(AND($D41="Out",$E41&lt;&gt;"",$G41&lt;&gt;""),$E41*($G41-IFERROR(INDEX('Products'!$E$6:$E$505,MATCH($B41,'Products'!$A$6:$A$505,0)),0)),"")</f>
      </c>
      <c r="J41" s="12"/>
    </row>
    <row r="42" spans="1:10" x14ac:dyDescent="0.25">
      <c r="A42" s="17"/>
      <c r="B42" s="12"/>
      <c r="C42" s="16">
        <f>IF($B42="","",IFERROR(INDEX('Products'!$B$6:$B$505,MATCH($B42,'Products'!$A$6:$A$505,0)),"Unknown code"))</f>
      </c>
      <c r="D42" s="12"/>
      <c r="E42" s="14"/>
      <c r="F42" s="14"/>
      <c r="G42" s="15">
        <f>IF(OR($B42="",$D42=""),"",IF($F42&lt;&gt;"",$F42,IFERROR(IF($D42="In",INDEX('Products'!$E$6:$E$505,MATCH($B42,'Products'!$A$6:$A$505,0)),INDEX('Products'!$F$6:$F$505,MATCH($B42,'Products'!$A$6:$A$505,0))),"")))</f>
      </c>
      <c r="H42" s="15">
        <f>IF(OR($E42="",$G42=""),"",$E42*$G42)</f>
      </c>
      <c r="I42" s="15">
        <f>IF(AND($D42="Out",$E42&lt;&gt;"",$G42&lt;&gt;""),$E42*($G42-IFERROR(INDEX('Products'!$E$6:$E$505,MATCH($B42,'Products'!$A$6:$A$505,0)),0)),"")</f>
      </c>
      <c r="J42" s="12"/>
    </row>
    <row r="43" spans="1:10" x14ac:dyDescent="0.25">
      <c r="A43" s="17"/>
      <c r="B43" s="12"/>
      <c r="C43" s="16">
        <f>IF($B43="","",IFERROR(INDEX('Products'!$B$6:$B$505,MATCH($B43,'Products'!$A$6:$A$505,0)),"Unknown code"))</f>
      </c>
      <c r="D43" s="12"/>
      <c r="E43" s="14"/>
      <c r="F43" s="14"/>
      <c r="G43" s="15">
        <f>IF(OR($B43="",$D43=""),"",IF($F43&lt;&gt;"",$F43,IFERROR(IF($D43="In",INDEX('Products'!$E$6:$E$505,MATCH($B43,'Products'!$A$6:$A$505,0)),INDEX('Products'!$F$6:$F$505,MATCH($B43,'Products'!$A$6:$A$505,0))),"")))</f>
      </c>
      <c r="H43" s="15">
        <f>IF(OR($E43="",$G43=""),"",$E43*$G43)</f>
      </c>
      <c r="I43" s="15">
        <f>IF(AND($D43="Out",$E43&lt;&gt;"",$G43&lt;&gt;""),$E43*($G43-IFERROR(INDEX('Products'!$E$6:$E$505,MATCH($B43,'Products'!$A$6:$A$505,0)),0)),"")</f>
      </c>
      <c r="J43" s="12"/>
    </row>
    <row r="44" spans="1:10" x14ac:dyDescent="0.25">
      <c r="A44" s="17"/>
      <c r="B44" s="12"/>
      <c r="C44" s="16">
        <f>IF($B44="","",IFERROR(INDEX('Products'!$B$6:$B$505,MATCH($B44,'Products'!$A$6:$A$505,0)),"Unknown code"))</f>
      </c>
      <c r="D44" s="12"/>
      <c r="E44" s="14"/>
      <c r="F44" s="14"/>
      <c r="G44" s="15">
        <f>IF(OR($B44="",$D44=""),"",IF($F44&lt;&gt;"",$F44,IFERROR(IF($D44="In",INDEX('Products'!$E$6:$E$505,MATCH($B44,'Products'!$A$6:$A$505,0)),INDEX('Products'!$F$6:$F$505,MATCH($B44,'Products'!$A$6:$A$505,0))),"")))</f>
      </c>
      <c r="H44" s="15">
        <f>IF(OR($E44="",$G44=""),"",$E44*$G44)</f>
      </c>
      <c r="I44" s="15">
        <f>IF(AND($D44="Out",$E44&lt;&gt;"",$G44&lt;&gt;""),$E44*($G44-IFERROR(INDEX('Products'!$E$6:$E$505,MATCH($B44,'Products'!$A$6:$A$505,0)),0)),"")</f>
      </c>
      <c r="J44" s="12"/>
    </row>
    <row r="45" spans="1:10" x14ac:dyDescent="0.25">
      <c r="A45" s="17"/>
      <c r="B45" s="12"/>
      <c r="C45" s="16">
        <f>IF($B45="","",IFERROR(INDEX('Products'!$B$6:$B$505,MATCH($B45,'Products'!$A$6:$A$505,0)),"Unknown code"))</f>
      </c>
      <c r="D45" s="12"/>
      <c r="E45" s="14"/>
      <c r="F45" s="14"/>
      <c r="G45" s="15">
        <f>IF(OR($B45="",$D45=""),"",IF($F45&lt;&gt;"",$F45,IFERROR(IF($D45="In",INDEX('Products'!$E$6:$E$505,MATCH($B45,'Products'!$A$6:$A$505,0)),INDEX('Products'!$F$6:$F$505,MATCH($B45,'Products'!$A$6:$A$505,0))),"")))</f>
      </c>
      <c r="H45" s="15">
        <f>IF(OR($E45="",$G45=""),"",$E45*$G45)</f>
      </c>
      <c r="I45" s="15">
        <f>IF(AND($D45="Out",$E45&lt;&gt;"",$G45&lt;&gt;""),$E45*($G45-IFERROR(INDEX('Products'!$E$6:$E$505,MATCH($B45,'Products'!$A$6:$A$505,0)),0)),"")</f>
      </c>
      <c r="J45" s="12"/>
    </row>
    <row r="46" spans="1:10" x14ac:dyDescent="0.25">
      <c r="A46" s="17"/>
      <c r="B46" s="12"/>
      <c r="C46" s="16">
        <f>IF($B46="","",IFERROR(INDEX('Products'!$B$6:$B$505,MATCH($B46,'Products'!$A$6:$A$505,0)),"Unknown code"))</f>
      </c>
      <c r="D46" s="12"/>
      <c r="E46" s="14"/>
      <c r="F46" s="14"/>
      <c r="G46" s="15">
        <f>IF(OR($B46="",$D46=""),"",IF($F46&lt;&gt;"",$F46,IFERROR(IF($D46="In",INDEX('Products'!$E$6:$E$505,MATCH($B46,'Products'!$A$6:$A$505,0)),INDEX('Products'!$F$6:$F$505,MATCH($B46,'Products'!$A$6:$A$505,0))),"")))</f>
      </c>
      <c r="H46" s="15">
        <f>IF(OR($E46="",$G46=""),"",$E46*$G46)</f>
      </c>
      <c r="I46" s="15">
        <f>IF(AND($D46="Out",$E46&lt;&gt;"",$G46&lt;&gt;""),$E46*($G46-IFERROR(INDEX('Products'!$E$6:$E$505,MATCH($B46,'Products'!$A$6:$A$505,0)),0)),"")</f>
      </c>
      <c r="J46" s="12"/>
    </row>
    <row r="47" spans="1:10" x14ac:dyDescent="0.25">
      <c r="A47" s="17"/>
      <c r="B47" s="12"/>
      <c r="C47" s="16">
        <f>IF($B47="","",IFERROR(INDEX('Products'!$B$6:$B$505,MATCH($B47,'Products'!$A$6:$A$505,0)),"Unknown code"))</f>
      </c>
      <c r="D47" s="12"/>
      <c r="E47" s="14"/>
      <c r="F47" s="14"/>
      <c r="G47" s="15">
        <f>IF(OR($B47="",$D47=""),"",IF($F47&lt;&gt;"",$F47,IFERROR(IF($D47="In",INDEX('Products'!$E$6:$E$505,MATCH($B47,'Products'!$A$6:$A$505,0)),INDEX('Products'!$F$6:$F$505,MATCH($B47,'Products'!$A$6:$A$505,0))),"")))</f>
      </c>
      <c r="H47" s="15">
        <f>IF(OR($E47="",$G47=""),"",$E47*$G47)</f>
      </c>
      <c r="I47" s="15">
        <f>IF(AND($D47="Out",$E47&lt;&gt;"",$G47&lt;&gt;""),$E47*($G47-IFERROR(INDEX('Products'!$E$6:$E$505,MATCH($B47,'Products'!$A$6:$A$505,0)),0)),"")</f>
      </c>
      <c r="J47" s="12"/>
    </row>
    <row r="48" spans="1:10" x14ac:dyDescent="0.25">
      <c r="A48" s="17"/>
      <c r="B48" s="12"/>
      <c r="C48" s="16">
        <f>IF($B48="","",IFERROR(INDEX('Products'!$B$6:$B$505,MATCH($B48,'Products'!$A$6:$A$505,0)),"Unknown code"))</f>
      </c>
      <c r="D48" s="12"/>
      <c r="E48" s="14"/>
      <c r="F48" s="14"/>
      <c r="G48" s="15">
        <f>IF(OR($B48="",$D48=""),"",IF($F48&lt;&gt;"",$F48,IFERROR(IF($D48="In",INDEX('Products'!$E$6:$E$505,MATCH($B48,'Products'!$A$6:$A$505,0)),INDEX('Products'!$F$6:$F$505,MATCH($B48,'Products'!$A$6:$A$505,0))),"")))</f>
      </c>
      <c r="H48" s="15">
        <f>IF(OR($E48="",$G48=""),"",$E48*$G48)</f>
      </c>
      <c r="I48" s="15">
        <f>IF(AND($D48="Out",$E48&lt;&gt;"",$G48&lt;&gt;""),$E48*($G48-IFERROR(INDEX('Products'!$E$6:$E$505,MATCH($B48,'Products'!$A$6:$A$505,0)),0)),"")</f>
      </c>
      <c r="J48" s="12"/>
    </row>
    <row r="49" spans="1:10" x14ac:dyDescent="0.25">
      <c r="A49" s="17"/>
      <c r="B49" s="12"/>
      <c r="C49" s="16">
        <f>IF($B49="","",IFERROR(INDEX('Products'!$B$6:$B$505,MATCH($B49,'Products'!$A$6:$A$505,0)),"Unknown code"))</f>
      </c>
      <c r="D49" s="12"/>
      <c r="E49" s="14"/>
      <c r="F49" s="14"/>
      <c r="G49" s="15">
        <f>IF(OR($B49="",$D49=""),"",IF($F49&lt;&gt;"",$F49,IFERROR(IF($D49="In",INDEX('Products'!$E$6:$E$505,MATCH($B49,'Products'!$A$6:$A$505,0)),INDEX('Products'!$F$6:$F$505,MATCH($B49,'Products'!$A$6:$A$505,0))),"")))</f>
      </c>
      <c r="H49" s="15">
        <f>IF(OR($E49="",$G49=""),"",$E49*$G49)</f>
      </c>
      <c r="I49" s="15">
        <f>IF(AND($D49="Out",$E49&lt;&gt;"",$G49&lt;&gt;""),$E49*($G49-IFERROR(INDEX('Products'!$E$6:$E$505,MATCH($B49,'Products'!$A$6:$A$505,0)),0)),"")</f>
      </c>
      <c r="J49" s="12"/>
    </row>
    <row r="50" spans="1:10" x14ac:dyDescent="0.25">
      <c r="A50" s="17"/>
      <c r="B50" s="12"/>
      <c r="C50" s="16">
        <f>IF($B50="","",IFERROR(INDEX('Products'!$B$6:$B$505,MATCH($B50,'Products'!$A$6:$A$505,0)),"Unknown code"))</f>
      </c>
      <c r="D50" s="12"/>
      <c r="E50" s="14"/>
      <c r="F50" s="14"/>
      <c r="G50" s="15">
        <f>IF(OR($B50="",$D50=""),"",IF($F50&lt;&gt;"",$F50,IFERROR(IF($D50="In",INDEX('Products'!$E$6:$E$505,MATCH($B50,'Products'!$A$6:$A$505,0)),INDEX('Products'!$F$6:$F$505,MATCH($B50,'Products'!$A$6:$A$505,0))),"")))</f>
      </c>
      <c r="H50" s="15">
        <f>IF(OR($E50="",$G50=""),"",$E50*$G50)</f>
      </c>
      <c r="I50" s="15">
        <f>IF(AND($D50="Out",$E50&lt;&gt;"",$G50&lt;&gt;""),$E50*($G50-IFERROR(INDEX('Products'!$E$6:$E$505,MATCH($B50,'Products'!$A$6:$A$505,0)),0)),"")</f>
      </c>
      <c r="J50" s="12"/>
    </row>
    <row r="51" spans="1:10" x14ac:dyDescent="0.25">
      <c r="A51" s="17"/>
      <c r="B51" s="12"/>
      <c r="C51" s="16">
        <f>IF($B51="","",IFERROR(INDEX('Products'!$B$6:$B$505,MATCH($B51,'Products'!$A$6:$A$505,0)),"Unknown code"))</f>
      </c>
      <c r="D51" s="12"/>
      <c r="E51" s="14"/>
      <c r="F51" s="14"/>
      <c r="G51" s="15">
        <f>IF(OR($B51="",$D51=""),"",IF($F51&lt;&gt;"",$F51,IFERROR(IF($D51="In",INDEX('Products'!$E$6:$E$505,MATCH($B51,'Products'!$A$6:$A$505,0)),INDEX('Products'!$F$6:$F$505,MATCH($B51,'Products'!$A$6:$A$505,0))),"")))</f>
      </c>
      <c r="H51" s="15">
        <f>IF(OR($E51="",$G51=""),"",$E51*$G51)</f>
      </c>
      <c r="I51" s="15">
        <f>IF(AND($D51="Out",$E51&lt;&gt;"",$G51&lt;&gt;""),$E51*($G51-IFERROR(INDEX('Products'!$E$6:$E$505,MATCH($B51,'Products'!$A$6:$A$505,0)),0)),"")</f>
      </c>
      <c r="J51" s="12"/>
    </row>
    <row r="52" spans="1:10" x14ac:dyDescent="0.25">
      <c r="A52" s="17"/>
      <c r="B52" s="12"/>
      <c r="C52" s="16">
        <f>IF($B52="","",IFERROR(INDEX('Products'!$B$6:$B$505,MATCH($B52,'Products'!$A$6:$A$505,0)),"Unknown code"))</f>
      </c>
      <c r="D52" s="12"/>
      <c r="E52" s="14"/>
      <c r="F52" s="14"/>
      <c r="G52" s="15">
        <f>IF(OR($B52="",$D52=""),"",IF($F52&lt;&gt;"",$F52,IFERROR(IF($D52="In",INDEX('Products'!$E$6:$E$505,MATCH($B52,'Products'!$A$6:$A$505,0)),INDEX('Products'!$F$6:$F$505,MATCH($B52,'Products'!$A$6:$A$505,0))),"")))</f>
      </c>
      <c r="H52" s="15">
        <f>IF(OR($E52="",$G52=""),"",$E52*$G52)</f>
      </c>
      <c r="I52" s="15">
        <f>IF(AND($D52="Out",$E52&lt;&gt;"",$G52&lt;&gt;""),$E52*($G52-IFERROR(INDEX('Products'!$E$6:$E$505,MATCH($B52,'Products'!$A$6:$A$505,0)),0)),"")</f>
      </c>
      <c r="J52" s="12"/>
    </row>
    <row r="53" spans="1:10" x14ac:dyDescent="0.25">
      <c r="A53" s="17"/>
      <c r="B53" s="12"/>
      <c r="C53" s="16">
        <f>IF($B53="","",IFERROR(INDEX('Products'!$B$6:$B$505,MATCH($B53,'Products'!$A$6:$A$505,0)),"Unknown code"))</f>
      </c>
      <c r="D53" s="12"/>
      <c r="E53" s="14"/>
      <c r="F53" s="14"/>
      <c r="G53" s="15">
        <f>IF(OR($B53="",$D53=""),"",IF($F53&lt;&gt;"",$F53,IFERROR(IF($D53="In",INDEX('Products'!$E$6:$E$505,MATCH($B53,'Products'!$A$6:$A$505,0)),INDEX('Products'!$F$6:$F$505,MATCH($B53,'Products'!$A$6:$A$505,0))),"")))</f>
      </c>
      <c r="H53" s="15">
        <f>IF(OR($E53="",$G53=""),"",$E53*$G53)</f>
      </c>
      <c r="I53" s="15">
        <f>IF(AND($D53="Out",$E53&lt;&gt;"",$G53&lt;&gt;""),$E53*($G53-IFERROR(INDEX('Products'!$E$6:$E$505,MATCH($B53,'Products'!$A$6:$A$505,0)),0)),"")</f>
      </c>
      <c r="J53" s="12"/>
    </row>
    <row r="54" spans="1:10" x14ac:dyDescent="0.25">
      <c r="A54" s="17"/>
      <c r="B54" s="12"/>
      <c r="C54" s="16">
        <f>IF($B54="","",IFERROR(INDEX('Products'!$B$6:$B$505,MATCH($B54,'Products'!$A$6:$A$505,0)),"Unknown code"))</f>
      </c>
      <c r="D54" s="12"/>
      <c r="E54" s="14"/>
      <c r="F54" s="14"/>
      <c r="G54" s="15">
        <f>IF(OR($B54="",$D54=""),"",IF($F54&lt;&gt;"",$F54,IFERROR(IF($D54="In",INDEX('Products'!$E$6:$E$505,MATCH($B54,'Products'!$A$6:$A$505,0)),INDEX('Products'!$F$6:$F$505,MATCH($B54,'Products'!$A$6:$A$505,0))),"")))</f>
      </c>
      <c r="H54" s="15">
        <f>IF(OR($E54="",$G54=""),"",$E54*$G54)</f>
      </c>
      <c r="I54" s="15">
        <f>IF(AND($D54="Out",$E54&lt;&gt;"",$G54&lt;&gt;""),$E54*($G54-IFERROR(INDEX('Products'!$E$6:$E$505,MATCH($B54,'Products'!$A$6:$A$505,0)),0)),"")</f>
      </c>
      <c r="J54" s="12"/>
    </row>
    <row r="55" spans="1:10" x14ac:dyDescent="0.25">
      <c r="A55" s="17"/>
      <c r="B55" s="12"/>
      <c r="C55" s="16">
        <f>IF($B55="","",IFERROR(INDEX('Products'!$B$6:$B$505,MATCH($B55,'Products'!$A$6:$A$505,0)),"Unknown code"))</f>
      </c>
      <c r="D55" s="12"/>
      <c r="E55" s="14"/>
      <c r="F55" s="14"/>
      <c r="G55" s="15">
        <f>IF(OR($B55="",$D55=""),"",IF($F55&lt;&gt;"",$F55,IFERROR(IF($D55="In",INDEX('Products'!$E$6:$E$505,MATCH($B55,'Products'!$A$6:$A$505,0)),INDEX('Products'!$F$6:$F$505,MATCH($B55,'Products'!$A$6:$A$505,0))),"")))</f>
      </c>
      <c r="H55" s="15">
        <f>IF(OR($E55="",$G55=""),"",$E55*$G55)</f>
      </c>
      <c r="I55" s="15">
        <f>IF(AND($D55="Out",$E55&lt;&gt;"",$G55&lt;&gt;""),$E55*($G55-IFERROR(INDEX('Products'!$E$6:$E$505,MATCH($B55,'Products'!$A$6:$A$505,0)),0)),"")</f>
      </c>
      <c r="J55" s="12"/>
    </row>
    <row r="56" spans="1:10" x14ac:dyDescent="0.25">
      <c r="A56" s="17"/>
      <c r="B56" s="12"/>
      <c r="C56" s="16">
        <f>IF($B56="","",IFERROR(INDEX('Products'!$B$6:$B$505,MATCH($B56,'Products'!$A$6:$A$505,0)),"Unknown code"))</f>
      </c>
      <c r="D56" s="12"/>
      <c r="E56" s="14"/>
      <c r="F56" s="14"/>
      <c r="G56" s="15">
        <f>IF(OR($B56="",$D56=""),"",IF($F56&lt;&gt;"",$F56,IFERROR(IF($D56="In",INDEX('Products'!$E$6:$E$505,MATCH($B56,'Products'!$A$6:$A$505,0)),INDEX('Products'!$F$6:$F$505,MATCH($B56,'Products'!$A$6:$A$505,0))),"")))</f>
      </c>
      <c r="H56" s="15">
        <f>IF(OR($E56="",$G56=""),"",$E56*$G56)</f>
      </c>
      <c r="I56" s="15">
        <f>IF(AND($D56="Out",$E56&lt;&gt;"",$G56&lt;&gt;""),$E56*($G56-IFERROR(INDEX('Products'!$E$6:$E$505,MATCH($B56,'Products'!$A$6:$A$505,0)),0)),"")</f>
      </c>
      <c r="J56" s="12"/>
    </row>
    <row r="57" spans="1:10" x14ac:dyDescent="0.25">
      <c r="A57" s="17"/>
      <c r="B57" s="12"/>
      <c r="C57" s="16">
        <f>IF($B57="","",IFERROR(INDEX('Products'!$B$6:$B$505,MATCH($B57,'Products'!$A$6:$A$505,0)),"Unknown code"))</f>
      </c>
      <c r="D57" s="12"/>
      <c r="E57" s="14"/>
      <c r="F57" s="14"/>
      <c r="G57" s="15">
        <f>IF(OR($B57="",$D57=""),"",IF($F57&lt;&gt;"",$F57,IFERROR(IF($D57="In",INDEX('Products'!$E$6:$E$505,MATCH($B57,'Products'!$A$6:$A$505,0)),INDEX('Products'!$F$6:$F$505,MATCH($B57,'Products'!$A$6:$A$505,0))),"")))</f>
      </c>
      <c r="H57" s="15">
        <f>IF(OR($E57="",$G57=""),"",$E57*$G57)</f>
      </c>
      <c r="I57" s="15">
        <f>IF(AND($D57="Out",$E57&lt;&gt;"",$G57&lt;&gt;""),$E57*($G57-IFERROR(INDEX('Products'!$E$6:$E$505,MATCH($B57,'Products'!$A$6:$A$505,0)),0)),"")</f>
      </c>
      <c r="J57" s="12"/>
    </row>
    <row r="58" spans="1:10" x14ac:dyDescent="0.25">
      <c r="A58" s="17"/>
      <c r="B58" s="12"/>
      <c r="C58" s="16">
        <f>IF($B58="","",IFERROR(INDEX('Products'!$B$6:$B$505,MATCH($B58,'Products'!$A$6:$A$505,0)),"Unknown code"))</f>
      </c>
      <c r="D58" s="12"/>
      <c r="E58" s="14"/>
      <c r="F58" s="14"/>
      <c r="G58" s="15">
        <f>IF(OR($B58="",$D58=""),"",IF($F58&lt;&gt;"",$F58,IFERROR(IF($D58="In",INDEX('Products'!$E$6:$E$505,MATCH($B58,'Products'!$A$6:$A$505,0)),INDEX('Products'!$F$6:$F$505,MATCH($B58,'Products'!$A$6:$A$505,0))),"")))</f>
      </c>
      <c r="H58" s="15">
        <f>IF(OR($E58="",$G58=""),"",$E58*$G58)</f>
      </c>
      <c r="I58" s="15">
        <f>IF(AND($D58="Out",$E58&lt;&gt;"",$G58&lt;&gt;""),$E58*($G58-IFERROR(INDEX('Products'!$E$6:$E$505,MATCH($B58,'Products'!$A$6:$A$505,0)),0)),"")</f>
      </c>
      <c r="J58" s="12"/>
    </row>
    <row r="59" spans="1:10" x14ac:dyDescent="0.25">
      <c r="A59" s="17"/>
      <c r="B59" s="12"/>
      <c r="C59" s="16">
        <f>IF($B59="","",IFERROR(INDEX('Products'!$B$6:$B$505,MATCH($B59,'Products'!$A$6:$A$505,0)),"Unknown code"))</f>
      </c>
      <c r="D59" s="12"/>
      <c r="E59" s="14"/>
      <c r="F59" s="14"/>
      <c r="G59" s="15">
        <f>IF(OR($B59="",$D59=""),"",IF($F59&lt;&gt;"",$F59,IFERROR(IF($D59="In",INDEX('Products'!$E$6:$E$505,MATCH($B59,'Products'!$A$6:$A$505,0)),INDEX('Products'!$F$6:$F$505,MATCH($B59,'Products'!$A$6:$A$505,0))),"")))</f>
      </c>
      <c r="H59" s="15">
        <f>IF(OR($E59="",$G59=""),"",$E59*$G59)</f>
      </c>
      <c r="I59" s="15">
        <f>IF(AND($D59="Out",$E59&lt;&gt;"",$G59&lt;&gt;""),$E59*($G59-IFERROR(INDEX('Products'!$E$6:$E$505,MATCH($B59,'Products'!$A$6:$A$505,0)),0)),"")</f>
      </c>
      <c r="J59" s="12"/>
    </row>
    <row r="60" spans="1:10" x14ac:dyDescent="0.25">
      <c r="A60" s="17"/>
      <c r="B60" s="12"/>
      <c r="C60" s="16">
        <f>IF($B60="","",IFERROR(INDEX('Products'!$B$6:$B$505,MATCH($B60,'Products'!$A$6:$A$505,0)),"Unknown code"))</f>
      </c>
      <c r="D60" s="12"/>
      <c r="E60" s="14"/>
      <c r="F60" s="14"/>
      <c r="G60" s="15">
        <f>IF(OR($B60="",$D60=""),"",IF($F60&lt;&gt;"",$F60,IFERROR(IF($D60="In",INDEX('Products'!$E$6:$E$505,MATCH($B60,'Products'!$A$6:$A$505,0)),INDEX('Products'!$F$6:$F$505,MATCH($B60,'Products'!$A$6:$A$505,0))),"")))</f>
      </c>
      <c r="H60" s="15">
        <f>IF(OR($E60="",$G60=""),"",$E60*$G60)</f>
      </c>
      <c r="I60" s="15">
        <f>IF(AND($D60="Out",$E60&lt;&gt;"",$G60&lt;&gt;""),$E60*($G60-IFERROR(INDEX('Products'!$E$6:$E$505,MATCH($B60,'Products'!$A$6:$A$505,0)),0)),"")</f>
      </c>
      <c r="J60" s="12"/>
    </row>
    <row r="61" spans="1:10" x14ac:dyDescent="0.25">
      <c r="A61" s="17"/>
      <c r="B61" s="12"/>
      <c r="C61" s="16">
        <f>IF($B61="","",IFERROR(INDEX('Products'!$B$6:$B$505,MATCH($B61,'Products'!$A$6:$A$505,0)),"Unknown code"))</f>
      </c>
      <c r="D61" s="12"/>
      <c r="E61" s="14"/>
      <c r="F61" s="14"/>
      <c r="G61" s="15">
        <f>IF(OR($B61="",$D61=""),"",IF($F61&lt;&gt;"",$F61,IFERROR(IF($D61="In",INDEX('Products'!$E$6:$E$505,MATCH($B61,'Products'!$A$6:$A$505,0)),INDEX('Products'!$F$6:$F$505,MATCH($B61,'Products'!$A$6:$A$505,0))),"")))</f>
      </c>
      <c r="H61" s="15">
        <f>IF(OR($E61="",$G61=""),"",$E61*$G61)</f>
      </c>
      <c r="I61" s="15">
        <f>IF(AND($D61="Out",$E61&lt;&gt;"",$G61&lt;&gt;""),$E61*($G61-IFERROR(INDEX('Products'!$E$6:$E$505,MATCH($B61,'Products'!$A$6:$A$505,0)),0)),"")</f>
      </c>
      <c r="J61" s="12"/>
    </row>
    <row r="62" spans="1:10" x14ac:dyDescent="0.25">
      <c r="A62" s="17"/>
      <c r="B62" s="12"/>
      <c r="C62" s="16">
        <f>IF($B62="","",IFERROR(INDEX('Products'!$B$6:$B$505,MATCH($B62,'Products'!$A$6:$A$505,0)),"Unknown code"))</f>
      </c>
      <c r="D62" s="12"/>
      <c r="E62" s="14"/>
      <c r="F62" s="14"/>
      <c r="G62" s="15">
        <f>IF(OR($B62="",$D62=""),"",IF($F62&lt;&gt;"",$F62,IFERROR(IF($D62="In",INDEX('Products'!$E$6:$E$505,MATCH($B62,'Products'!$A$6:$A$505,0)),INDEX('Products'!$F$6:$F$505,MATCH($B62,'Products'!$A$6:$A$505,0))),"")))</f>
      </c>
      <c r="H62" s="15">
        <f>IF(OR($E62="",$G62=""),"",$E62*$G62)</f>
      </c>
      <c r="I62" s="15">
        <f>IF(AND($D62="Out",$E62&lt;&gt;"",$G62&lt;&gt;""),$E62*($G62-IFERROR(INDEX('Products'!$E$6:$E$505,MATCH($B62,'Products'!$A$6:$A$505,0)),0)),"")</f>
      </c>
      <c r="J62" s="12"/>
    </row>
    <row r="63" spans="1:10" x14ac:dyDescent="0.25">
      <c r="A63" s="17"/>
      <c r="B63" s="12"/>
      <c r="C63" s="16">
        <f>IF($B63="","",IFERROR(INDEX('Products'!$B$6:$B$505,MATCH($B63,'Products'!$A$6:$A$505,0)),"Unknown code"))</f>
      </c>
      <c r="D63" s="12"/>
      <c r="E63" s="14"/>
      <c r="F63" s="14"/>
      <c r="G63" s="15">
        <f>IF(OR($B63="",$D63=""),"",IF($F63&lt;&gt;"",$F63,IFERROR(IF($D63="In",INDEX('Products'!$E$6:$E$505,MATCH($B63,'Products'!$A$6:$A$505,0)),INDEX('Products'!$F$6:$F$505,MATCH($B63,'Products'!$A$6:$A$505,0))),"")))</f>
      </c>
      <c r="H63" s="15">
        <f>IF(OR($E63="",$G63=""),"",$E63*$G63)</f>
      </c>
      <c r="I63" s="15">
        <f>IF(AND($D63="Out",$E63&lt;&gt;"",$G63&lt;&gt;""),$E63*($G63-IFERROR(INDEX('Products'!$E$6:$E$505,MATCH($B63,'Products'!$A$6:$A$505,0)),0)),"")</f>
      </c>
      <c r="J63" s="12"/>
    </row>
    <row r="64" spans="1:10" x14ac:dyDescent="0.25">
      <c r="A64" s="17"/>
      <c r="B64" s="12"/>
      <c r="C64" s="16">
        <f>IF($B64="","",IFERROR(INDEX('Products'!$B$6:$B$505,MATCH($B64,'Products'!$A$6:$A$505,0)),"Unknown code"))</f>
      </c>
      <c r="D64" s="12"/>
      <c r="E64" s="14"/>
      <c r="F64" s="14"/>
      <c r="G64" s="15">
        <f>IF(OR($B64="",$D64=""),"",IF($F64&lt;&gt;"",$F64,IFERROR(IF($D64="In",INDEX('Products'!$E$6:$E$505,MATCH($B64,'Products'!$A$6:$A$505,0)),INDEX('Products'!$F$6:$F$505,MATCH($B64,'Products'!$A$6:$A$505,0))),"")))</f>
      </c>
      <c r="H64" s="15">
        <f>IF(OR($E64="",$G64=""),"",$E64*$G64)</f>
      </c>
      <c r="I64" s="15">
        <f>IF(AND($D64="Out",$E64&lt;&gt;"",$G64&lt;&gt;""),$E64*($G64-IFERROR(INDEX('Products'!$E$6:$E$505,MATCH($B64,'Products'!$A$6:$A$505,0)),0)),"")</f>
      </c>
      <c r="J64" s="12"/>
    </row>
    <row r="65" spans="1:10" x14ac:dyDescent="0.25">
      <c r="A65" s="17"/>
      <c r="B65" s="12"/>
      <c r="C65" s="16">
        <f>IF($B65="","",IFERROR(INDEX('Products'!$B$6:$B$505,MATCH($B65,'Products'!$A$6:$A$505,0)),"Unknown code"))</f>
      </c>
      <c r="D65" s="12"/>
      <c r="E65" s="14"/>
      <c r="F65" s="14"/>
      <c r="G65" s="15">
        <f>IF(OR($B65="",$D65=""),"",IF($F65&lt;&gt;"",$F65,IFERROR(IF($D65="In",INDEX('Products'!$E$6:$E$505,MATCH($B65,'Products'!$A$6:$A$505,0)),INDEX('Products'!$F$6:$F$505,MATCH($B65,'Products'!$A$6:$A$505,0))),"")))</f>
      </c>
      <c r="H65" s="15">
        <f>IF(OR($E65="",$G65=""),"",$E65*$G65)</f>
      </c>
      <c r="I65" s="15">
        <f>IF(AND($D65="Out",$E65&lt;&gt;"",$G65&lt;&gt;""),$E65*($G65-IFERROR(INDEX('Products'!$E$6:$E$505,MATCH($B65,'Products'!$A$6:$A$505,0)),0)),"")</f>
      </c>
      <c r="J65" s="12"/>
    </row>
    <row r="66" spans="1:10" x14ac:dyDescent="0.25">
      <c r="A66" s="17"/>
      <c r="B66" s="12"/>
      <c r="C66" s="16">
        <f>IF($B66="","",IFERROR(INDEX('Products'!$B$6:$B$505,MATCH($B66,'Products'!$A$6:$A$505,0)),"Unknown code"))</f>
      </c>
      <c r="D66" s="12"/>
      <c r="E66" s="14"/>
      <c r="F66" s="14"/>
      <c r="G66" s="15">
        <f>IF(OR($B66="",$D66=""),"",IF($F66&lt;&gt;"",$F66,IFERROR(IF($D66="In",INDEX('Products'!$E$6:$E$505,MATCH($B66,'Products'!$A$6:$A$505,0)),INDEX('Products'!$F$6:$F$505,MATCH($B66,'Products'!$A$6:$A$505,0))),"")))</f>
      </c>
      <c r="H66" s="15">
        <f>IF(OR($E66="",$G66=""),"",$E66*$G66)</f>
      </c>
      <c r="I66" s="15">
        <f>IF(AND($D66="Out",$E66&lt;&gt;"",$G66&lt;&gt;""),$E66*($G66-IFERROR(INDEX('Products'!$E$6:$E$505,MATCH($B66,'Products'!$A$6:$A$505,0)),0)),"")</f>
      </c>
      <c r="J66" s="12"/>
    </row>
    <row r="67" spans="1:10" x14ac:dyDescent="0.25">
      <c r="A67" s="17"/>
      <c r="B67" s="12"/>
      <c r="C67" s="16">
        <f>IF($B67="","",IFERROR(INDEX('Products'!$B$6:$B$505,MATCH($B67,'Products'!$A$6:$A$505,0)),"Unknown code"))</f>
      </c>
      <c r="D67" s="12"/>
      <c r="E67" s="14"/>
      <c r="F67" s="14"/>
      <c r="G67" s="15">
        <f>IF(OR($B67="",$D67=""),"",IF($F67&lt;&gt;"",$F67,IFERROR(IF($D67="In",INDEX('Products'!$E$6:$E$505,MATCH($B67,'Products'!$A$6:$A$505,0)),INDEX('Products'!$F$6:$F$505,MATCH($B67,'Products'!$A$6:$A$505,0))),"")))</f>
      </c>
      <c r="H67" s="15">
        <f>IF(OR($E67="",$G67=""),"",$E67*$G67)</f>
      </c>
      <c r="I67" s="15">
        <f>IF(AND($D67="Out",$E67&lt;&gt;"",$G67&lt;&gt;""),$E67*($G67-IFERROR(INDEX('Products'!$E$6:$E$505,MATCH($B67,'Products'!$A$6:$A$505,0)),0)),"")</f>
      </c>
      <c r="J67" s="12"/>
    </row>
    <row r="68" spans="1:10" x14ac:dyDescent="0.25">
      <c r="A68" s="17"/>
      <c r="B68" s="12"/>
      <c r="C68" s="16">
        <f>IF($B68="","",IFERROR(INDEX('Products'!$B$6:$B$505,MATCH($B68,'Products'!$A$6:$A$505,0)),"Unknown code"))</f>
      </c>
      <c r="D68" s="12"/>
      <c r="E68" s="14"/>
      <c r="F68" s="14"/>
      <c r="G68" s="15">
        <f>IF(OR($B68="",$D68=""),"",IF($F68&lt;&gt;"",$F68,IFERROR(IF($D68="In",INDEX('Products'!$E$6:$E$505,MATCH($B68,'Products'!$A$6:$A$505,0)),INDEX('Products'!$F$6:$F$505,MATCH($B68,'Products'!$A$6:$A$505,0))),"")))</f>
      </c>
      <c r="H68" s="15">
        <f>IF(OR($E68="",$G68=""),"",$E68*$G68)</f>
      </c>
      <c r="I68" s="15">
        <f>IF(AND($D68="Out",$E68&lt;&gt;"",$G68&lt;&gt;""),$E68*($G68-IFERROR(INDEX('Products'!$E$6:$E$505,MATCH($B68,'Products'!$A$6:$A$505,0)),0)),"")</f>
      </c>
      <c r="J68" s="12"/>
    </row>
    <row r="69" spans="1:10" x14ac:dyDescent="0.25">
      <c r="A69" s="17"/>
      <c r="B69" s="12"/>
      <c r="C69" s="16">
        <f>IF($B69="","",IFERROR(INDEX('Products'!$B$6:$B$505,MATCH($B69,'Products'!$A$6:$A$505,0)),"Unknown code"))</f>
      </c>
      <c r="D69" s="12"/>
      <c r="E69" s="14"/>
      <c r="F69" s="14"/>
      <c r="G69" s="15">
        <f>IF(OR($B69="",$D69=""),"",IF($F69&lt;&gt;"",$F69,IFERROR(IF($D69="In",INDEX('Products'!$E$6:$E$505,MATCH($B69,'Products'!$A$6:$A$505,0)),INDEX('Products'!$F$6:$F$505,MATCH($B69,'Products'!$A$6:$A$505,0))),"")))</f>
      </c>
      <c r="H69" s="15">
        <f>IF(OR($E69="",$G69=""),"",$E69*$G69)</f>
      </c>
      <c r="I69" s="15">
        <f>IF(AND($D69="Out",$E69&lt;&gt;"",$G69&lt;&gt;""),$E69*($G69-IFERROR(INDEX('Products'!$E$6:$E$505,MATCH($B69,'Products'!$A$6:$A$505,0)),0)),"")</f>
      </c>
      <c r="J69" s="12"/>
    </row>
    <row r="70" spans="1:10" x14ac:dyDescent="0.25">
      <c r="A70" s="17"/>
      <c r="B70" s="12"/>
      <c r="C70" s="16">
        <f>IF($B70="","",IFERROR(INDEX('Products'!$B$6:$B$505,MATCH($B70,'Products'!$A$6:$A$505,0)),"Unknown code"))</f>
      </c>
      <c r="D70" s="12"/>
      <c r="E70" s="14"/>
      <c r="F70" s="14"/>
      <c r="G70" s="15">
        <f>IF(OR($B70="",$D70=""),"",IF($F70&lt;&gt;"",$F70,IFERROR(IF($D70="In",INDEX('Products'!$E$6:$E$505,MATCH($B70,'Products'!$A$6:$A$505,0)),INDEX('Products'!$F$6:$F$505,MATCH($B70,'Products'!$A$6:$A$505,0))),"")))</f>
      </c>
      <c r="H70" s="15">
        <f>IF(OR($E70="",$G70=""),"",$E70*$G70)</f>
      </c>
      <c r="I70" s="15">
        <f>IF(AND($D70="Out",$E70&lt;&gt;"",$G70&lt;&gt;""),$E70*($G70-IFERROR(INDEX('Products'!$E$6:$E$505,MATCH($B70,'Products'!$A$6:$A$505,0)),0)),"")</f>
      </c>
      <c r="J70" s="12"/>
    </row>
    <row r="71" spans="1:10" x14ac:dyDescent="0.25">
      <c r="A71" s="17"/>
      <c r="B71" s="12"/>
      <c r="C71" s="16">
        <f>IF($B71="","",IFERROR(INDEX('Products'!$B$6:$B$505,MATCH($B71,'Products'!$A$6:$A$505,0)),"Unknown code"))</f>
      </c>
      <c r="D71" s="12"/>
      <c r="E71" s="14"/>
      <c r="F71" s="14"/>
      <c r="G71" s="15">
        <f>IF(OR($B71="",$D71=""),"",IF($F71&lt;&gt;"",$F71,IFERROR(IF($D71="In",INDEX('Products'!$E$6:$E$505,MATCH($B71,'Products'!$A$6:$A$505,0)),INDEX('Products'!$F$6:$F$505,MATCH($B71,'Products'!$A$6:$A$505,0))),"")))</f>
      </c>
      <c r="H71" s="15">
        <f>IF(OR($E71="",$G71=""),"",$E71*$G71)</f>
      </c>
      <c r="I71" s="15">
        <f>IF(AND($D71="Out",$E71&lt;&gt;"",$G71&lt;&gt;""),$E71*($G71-IFERROR(INDEX('Products'!$E$6:$E$505,MATCH($B71,'Products'!$A$6:$A$505,0)),0)),"")</f>
      </c>
      <c r="J71" s="12"/>
    </row>
    <row r="72" spans="1:10" x14ac:dyDescent="0.25">
      <c r="A72" s="17"/>
      <c r="B72" s="12"/>
      <c r="C72" s="16">
        <f>IF($B72="","",IFERROR(INDEX('Products'!$B$6:$B$505,MATCH($B72,'Products'!$A$6:$A$505,0)),"Unknown code"))</f>
      </c>
      <c r="D72" s="12"/>
      <c r="E72" s="14"/>
      <c r="F72" s="14"/>
      <c r="G72" s="15">
        <f>IF(OR($B72="",$D72=""),"",IF($F72&lt;&gt;"",$F72,IFERROR(IF($D72="In",INDEX('Products'!$E$6:$E$505,MATCH($B72,'Products'!$A$6:$A$505,0)),INDEX('Products'!$F$6:$F$505,MATCH($B72,'Products'!$A$6:$A$505,0))),"")))</f>
      </c>
      <c r="H72" s="15">
        <f>IF(OR($E72="",$G72=""),"",$E72*$G72)</f>
      </c>
      <c r="I72" s="15">
        <f>IF(AND($D72="Out",$E72&lt;&gt;"",$G72&lt;&gt;""),$E72*($G72-IFERROR(INDEX('Products'!$E$6:$E$505,MATCH($B72,'Products'!$A$6:$A$505,0)),0)),"")</f>
      </c>
      <c r="J72" s="12"/>
    </row>
    <row r="73" spans="1:10" x14ac:dyDescent="0.25">
      <c r="A73" s="17"/>
      <c r="B73" s="12"/>
      <c r="C73" s="16">
        <f>IF($B73="","",IFERROR(INDEX('Products'!$B$6:$B$505,MATCH($B73,'Products'!$A$6:$A$505,0)),"Unknown code"))</f>
      </c>
      <c r="D73" s="12"/>
      <c r="E73" s="14"/>
      <c r="F73" s="14"/>
      <c r="G73" s="15">
        <f>IF(OR($B73="",$D73=""),"",IF($F73&lt;&gt;"",$F73,IFERROR(IF($D73="In",INDEX('Products'!$E$6:$E$505,MATCH($B73,'Products'!$A$6:$A$505,0)),INDEX('Products'!$F$6:$F$505,MATCH($B73,'Products'!$A$6:$A$505,0))),"")))</f>
      </c>
      <c r="H73" s="15">
        <f>IF(OR($E73="",$G73=""),"",$E73*$G73)</f>
      </c>
      <c r="I73" s="15">
        <f>IF(AND($D73="Out",$E73&lt;&gt;"",$G73&lt;&gt;""),$E73*($G73-IFERROR(INDEX('Products'!$E$6:$E$505,MATCH($B73,'Products'!$A$6:$A$505,0)),0)),"")</f>
      </c>
      <c r="J73" s="12"/>
    </row>
    <row r="74" spans="1:10" x14ac:dyDescent="0.25">
      <c r="A74" s="17"/>
      <c r="B74" s="12"/>
      <c r="C74" s="16">
        <f>IF($B74="","",IFERROR(INDEX('Products'!$B$6:$B$505,MATCH($B74,'Products'!$A$6:$A$505,0)),"Unknown code"))</f>
      </c>
      <c r="D74" s="12"/>
      <c r="E74" s="14"/>
      <c r="F74" s="14"/>
      <c r="G74" s="15">
        <f>IF(OR($B74="",$D74=""),"",IF($F74&lt;&gt;"",$F74,IFERROR(IF($D74="In",INDEX('Products'!$E$6:$E$505,MATCH($B74,'Products'!$A$6:$A$505,0)),INDEX('Products'!$F$6:$F$505,MATCH($B74,'Products'!$A$6:$A$505,0))),"")))</f>
      </c>
      <c r="H74" s="15">
        <f>IF(OR($E74="",$G74=""),"",$E74*$G74)</f>
      </c>
      <c r="I74" s="15">
        <f>IF(AND($D74="Out",$E74&lt;&gt;"",$G74&lt;&gt;""),$E74*($G74-IFERROR(INDEX('Products'!$E$6:$E$505,MATCH($B74,'Products'!$A$6:$A$505,0)),0)),"")</f>
      </c>
      <c r="J74" s="12"/>
    </row>
    <row r="75" spans="1:10" x14ac:dyDescent="0.25">
      <c r="A75" s="17"/>
      <c r="B75" s="12"/>
      <c r="C75" s="16">
        <f>IF($B75="","",IFERROR(INDEX('Products'!$B$6:$B$505,MATCH($B75,'Products'!$A$6:$A$505,0)),"Unknown code"))</f>
      </c>
      <c r="D75" s="12"/>
      <c r="E75" s="14"/>
      <c r="F75" s="14"/>
      <c r="G75" s="15">
        <f>IF(OR($B75="",$D75=""),"",IF($F75&lt;&gt;"",$F75,IFERROR(IF($D75="In",INDEX('Products'!$E$6:$E$505,MATCH($B75,'Products'!$A$6:$A$505,0)),INDEX('Products'!$F$6:$F$505,MATCH($B75,'Products'!$A$6:$A$505,0))),"")))</f>
      </c>
      <c r="H75" s="15">
        <f>IF(OR($E75="",$G75=""),"",$E75*$G75)</f>
      </c>
      <c r="I75" s="15">
        <f>IF(AND($D75="Out",$E75&lt;&gt;"",$G75&lt;&gt;""),$E75*($G75-IFERROR(INDEX('Products'!$E$6:$E$505,MATCH($B75,'Products'!$A$6:$A$505,0)),0)),"")</f>
      </c>
      <c r="J75" s="12"/>
    </row>
    <row r="76" spans="1:10" x14ac:dyDescent="0.25">
      <c r="A76" s="17"/>
      <c r="B76" s="12"/>
      <c r="C76" s="16">
        <f>IF($B76="","",IFERROR(INDEX('Products'!$B$6:$B$505,MATCH($B76,'Products'!$A$6:$A$505,0)),"Unknown code"))</f>
      </c>
      <c r="D76" s="12"/>
      <c r="E76" s="14"/>
      <c r="F76" s="14"/>
      <c r="G76" s="15">
        <f>IF(OR($B76="",$D76=""),"",IF($F76&lt;&gt;"",$F76,IFERROR(IF($D76="In",INDEX('Products'!$E$6:$E$505,MATCH($B76,'Products'!$A$6:$A$505,0)),INDEX('Products'!$F$6:$F$505,MATCH($B76,'Products'!$A$6:$A$505,0))),"")))</f>
      </c>
      <c r="H76" s="15">
        <f>IF(OR($E76="",$G76=""),"",$E76*$G76)</f>
      </c>
      <c r="I76" s="15">
        <f>IF(AND($D76="Out",$E76&lt;&gt;"",$G76&lt;&gt;""),$E76*($G76-IFERROR(INDEX('Products'!$E$6:$E$505,MATCH($B76,'Products'!$A$6:$A$505,0)),0)),"")</f>
      </c>
      <c r="J76" s="12"/>
    </row>
    <row r="77" spans="1:10" x14ac:dyDescent="0.25">
      <c r="A77" s="17"/>
      <c r="B77" s="12"/>
      <c r="C77" s="16">
        <f>IF($B77="","",IFERROR(INDEX('Products'!$B$6:$B$505,MATCH($B77,'Products'!$A$6:$A$505,0)),"Unknown code"))</f>
      </c>
      <c r="D77" s="12"/>
      <c r="E77" s="14"/>
      <c r="F77" s="14"/>
      <c r="G77" s="15">
        <f>IF(OR($B77="",$D77=""),"",IF($F77&lt;&gt;"",$F77,IFERROR(IF($D77="In",INDEX('Products'!$E$6:$E$505,MATCH($B77,'Products'!$A$6:$A$505,0)),INDEX('Products'!$F$6:$F$505,MATCH($B77,'Products'!$A$6:$A$505,0))),"")))</f>
      </c>
      <c r="H77" s="15">
        <f>IF(OR($E77="",$G77=""),"",$E77*$G77)</f>
      </c>
      <c r="I77" s="15">
        <f>IF(AND($D77="Out",$E77&lt;&gt;"",$G77&lt;&gt;""),$E77*($G77-IFERROR(INDEX('Products'!$E$6:$E$505,MATCH($B77,'Products'!$A$6:$A$505,0)),0)),"")</f>
      </c>
      <c r="J77" s="12"/>
    </row>
    <row r="78" spans="1:10" x14ac:dyDescent="0.25">
      <c r="A78" s="17"/>
      <c r="B78" s="12"/>
      <c r="C78" s="16">
        <f>IF($B78="","",IFERROR(INDEX('Products'!$B$6:$B$505,MATCH($B78,'Products'!$A$6:$A$505,0)),"Unknown code"))</f>
      </c>
      <c r="D78" s="12"/>
      <c r="E78" s="14"/>
      <c r="F78" s="14"/>
      <c r="G78" s="15">
        <f>IF(OR($B78="",$D78=""),"",IF($F78&lt;&gt;"",$F78,IFERROR(IF($D78="In",INDEX('Products'!$E$6:$E$505,MATCH($B78,'Products'!$A$6:$A$505,0)),INDEX('Products'!$F$6:$F$505,MATCH($B78,'Products'!$A$6:$A$505,0))),"")))</f>
      </c>
      <c r="H78" s="15">
        <f>IF(OR($E78="",$G78=""),"",$E78*$G78)</f>
      </c>
      <c r="I78" s="15">
        <f>IF(AND($D78="Out",$E78&lt;&gt;"",$G78&lt;&gt;""),$E78*($G78-IFERROR(INDEX('Products'!$E$6:$E$505,MATCH($B78,'Products'!$A$6:$A$505,0)),0)),"")</f>
      </c>
      <c r="J78" s="12"/>
    </row>
    <row r="79" spans="1:10" x14ac:dyDescent="0.25">
      <c r="A79" s="17"/>
      <c r="B79" s="12"/>
      <c r="C79" s="16">
        <f>IF($B79="","",IFERROR(INDEX('Products'!$B$6:$B$505,MATCH($B79,'Products'!$A$6:$A$505,0)),"Unknown code"))</f>
      </c>
      <c r="D79" s="12"/>
      <c r="E79" s="14"/>
      <c r="F79" s="14"/>
      <c r="G79" s="15">
        <f>IF(OR($B79="",$D79=""),"",IF($F79&lt;&gt;"",$F79,IFERROR(IF($D79="In",INDEX('Products'!$E$6:$E$505,MATCH($B79,'Products'!$A$6:$A$505,0)),INDEX('Products'!$F$6:$F$505,MATCH($B79,'Products'!$A$6:$A$505,0))),"")))</f>
      </c>
      <c r="H79" s="15">
        <f>IF(OR($E79="",$G79=""),"",$E79*$G79)</f>
      </c>
      <c r="I79" s="15">
        <f>IF(AND($D79="Out",$E79&lt;&gt;"",$G79&lt;&gt;""),$E79*($G79-IFERROR(INDEX('Products'!$E$6:$E$505,MATCH($B79,'Products'!$A$6:$A$505,0)),0)),"")</f>
      </c>
      <c r="J79" s="12"/>
    </row>
    <row r="80" spans="1:10" x14ac:dyDescent="0.25">
      <c r="A80" s="17"/>
      <c r="B80" s="12"/>
      <c r="C80" s="16">
        <f>IF($B80="","",IFERROR(INDEX('Products'!$B$6:$B$505,MATCH($B80,'Products'!$A$6:$A$505,0)),"Unknown code"))</f>
      </c>
      <c r="D80" s="12"/>
      <c r="E80" s="14"/>
      <c r="F80" s="14"/>
      <c r="G80" s="15">
        <f>IF(OR($B80="",$D80=""),"",IF($F80&lt;&gt;"",$F80,IFERROR(IF($D80="In",INDEX('Products'!$E$6:$E$505,MATCH($B80,'Products'!$A$6:$A$505,0)),INDEX('Products'!$F$6:$F$505,MATCH($B80,'Products'!$A$6:$A$505,0))),"")))</f>
      </c>
      <c r="H80" s="15">
        <f>IF(OR($E80="",$G80=""),"",$E80*$G80)</f>
      </c>
      <c r="I80" s="15">
        <f>IF(AND($D80="Out",$E80&lt;&gt;"",$G80&lt;&gt;""),$E80*($G80-IFERROR(INDEX('Products'!$E$6:$E$505,MATCH($B80,'Products'!$A$6:$A$505,0)),0)),"")</f>
      </c>
      <c r="J80" s="12"/>
    </row>
    <row r="81" spans="1:10" x14ac:dyDescent="0.25">
      <c r="A81" s="17"/>
      <c r="B81" s="12"/>
      <c r="C81" s="16">
        <f>IF($B81="","",IFERROR(INDEX('Products'!$B$6:$B$505,MATCH($B81,'Products'!$A$6:$A$505,0)),"Unknown code"))</f>
      </c>
      <c r="D81" s="12"/>
      <c r="E81" s="14"/>
      <c r="F81" s="14"/>
      <c r="G81" s="15">
        <f>IF(OR($B81="",$D81=""),"",IF($F81&lt;&gt;"",$F81,IFERROR(IF($D81="In",INDEX('Products'!$E$6:$E$505,MATCH($B81,'Products'!$A$6:$A$505,0)),INDEX('Products'!$F$6:$F$505,MATCH($B81,'Products'!$A$6:$A$505,0))),"")))</f>
      </c>
      <c r="H81" s="15">
        <f>IF(OR($E81="",$G81=""),"",$E81*$G81)</f>
      </c>
      <c r="I81" s="15">
        <f>IF(AND($D81="Out",$E81&lt;&gt;"",$G81&lt;&gt;""),$E81*($G81-IFERROR(INDEX('Products'!$E$6:$E$505,MATCH($B81,'Products'!$A$6:$A$505,0)),0)),"")</f>
      </c>
      <c r="J81" s="12"/>
    </row>
    <row r="82" spans="1:10" x14ac:dyDescent="0.25">
      <c r="A82" s="17"/>
      <c r="B82" s="12"/>
      <c r="C82" s="16">
        <f>IF($B82="","",IFERROR(INDEX('Products'!$B$6:$B$505,MATCH($B82,'Products'!$A$6:$A$505,0)),"Unknown code"))</f>
      </c>
      <c r="D82" s="12"/>
      <c r="E82" s="14"/>
      <c r="F82" s="14"/>
      <c r="G82" s="15">
        <f>IF(OR($B82="",$D82=""),"",IF($F82&lt;&gt;"",$F82,IFERROR(IF($D82="In",INDEX('Products'!$E$6:$E$505,MATCH($B82,'Products'!$A$6:$A$505,0)),INDEX('Products'!$F$6:$F$505,MATCH($B82,'Products'!$A$6:$A$505,0))),"")))</f>
      </c>
      <c r="H82" s="15">
        <f>IF(OR($E82="",$G82=""),"",$E82*$G82)</f>
      </c>
      <c r="I82" s="15">
        <f>IF(AND($D82="Out",$E82&lt;&gt;"",$G82&lt;&gt;""),$E82*($G82-IFERROR(INDEX('Products'!$E$6:$E$505,MATCH($B82,'Products'!$A$6:$A$505,0)),0)),"")</f>
      </c>
      <c r="J82" s="12"/>
    </row>
    <row r="83" spans="1:10" x14ac:dyDescent="0.25">
      <c r="A83" s="17"/>
      <c r="B83" s="12"/>
      <c r="C83" s="16">
        <f>IF($B83="","",IFERROR(INDEX('Products'!$B$6:$B$505,MATCH($B83,'Products'!$A$6:$A$505,0)),"Unknown code"))</f>
      </c>
      <c r="D83" s="12"/>
      <c r="E83" s="14"/>
      <c r="F83" s="14"/>
      <c r="G83" s="15">
        <f>IF(OR($B83="",$D83=""),"",IF($F83&lt;&gt;"",$F83,IFERROR(IF($D83="In",INDEX('Products'!$E$6:$E$505,MATCH($B83,'Products'!$A$6:$A$505,0)),INDEX('Products'!$F$6:$F$505,MATCH($B83,'Products'!$A$6:$A$505,0))),"")))</f>
      </c>
      <c r="H83" s="15">
        <f>IF(OR($E83="",$G83=""),"",$E83*$G83)</f>
      </c>
      <c r="I83" s="15">
        <f>IF(AND($D83="Out",$E83&lt;&gt;"",$G83&lt;&gt;""),$E83*($G83-IFERROR(INDEX('Products'!$E$6:$E$505,MATCH($B83,'Products'!$A$6:$A$505,0)),0)),"")</f>
      </c>
      <c r="J83" s="12"/>
    </row>
    <row r="84" spans="1:10" x14ac:dyDescent="0.25">
      <c r="A84" s="17"/>
      <c r="B84" s="12"/>
      <c r="C84" s="16">
        <f>IF($B84="","",IFERROR(INDEX('Products'!$B$6:$B$505,MATCH($B84,'Products'!$A$6:$A$505,0)),"Unknown code"))</f>
      </c>
      <c r="D84" s="12"/>
      <c r="E84" s="14"/>
      <c r="F84" s="14"/>
      <c r="G84" s="15">
        <f>IF(OR($B84="",$D84=""),"",IF($F84&lt;&gt;"",$F84,IFERROR(IF($D84="In",INDEX('Products'!$E$6:$E$505,MATCH($B84,'Products'!$A$6:$A$505,0)),INDEX('Products'!$F$6:$F$505,MATCH($B84,'Products'!$A$6:$A$505,0))),"")))</f>
      </c>
      <c r="H84" s="15">
        <f>IF(OR($E84="",$G84=""),"",$E84*$G84)</f>
      </c>
      <c r="I84" s="15">
        <f>IF(AND($D84="Out",$E84&lt;&gt;"",$G84&lt;&gt;""),$E84*($G84-IFERROR(INDEX('Products'!$E$6:$E$505,MATCH($B84,'Products'!$A$6:$A$505,0)),0)),"")</f>
      </c>
      <c r="J84" s="12"/>
    </row>
    <row r="85" spans="1:10" x14ac:dyDescent="0.25">
      <c r="A85" s="17"/>
      <c r="B85" s="12"/>
      <c r="C85" s="16">
        <f>IF($B85="","",IFERROR(INDEX('Products'!$B$6:$B$505,MATCH($B85,'Products'!$A$6:$A$505,0)),"Unknown code"))</f>
      </c>
      <c r="D85" s="12"/>
      <c r="E85" s="14"/>
      <c r="F85" s="14"/>
      <c r="G85" s="15">
        <f>IF(OR($B85="",$D85=""),"",IF($F85&lt;&gt;"",$F85,IFERROR(IF($D85="In",INDEX('Products'!$E$6:$E$505,MATCH($B85,'Products'!$A$6:$A$505,0)),INDEX('Products'!$F$6:$F$505,MATCH($B85,'Products'!$A$6:$A$505,0))),"")))</f>
      </c>
      <c r="H85" s="15">
        <f>IF(OR($E85="",$G85=""),"",$E85*$G85)</f>
      </c>
      <c r="I85" s="15">
        <f>IF(AND($D85="Out",$E85&lt;&gt;"",$G85&lt;&gt;""),$E85*($G85-IFERROR(INDEX('Products'!$E$6:$E$505,MATCH($B85,'Products'!$A$6:$A$505,0)),0)),"")</f>
      </c>
      <c r="J85" s="12"/>
    </row>
    <row r="86" spans="1:10" x14ac:dyDescent="0.25">
      <c r="A86" s="17"/>
      <c r="B86" s="12"/>
      <c r="C86" s="16">
        <f>IF($B86="","",IFERROR(INDEX('Products'!$B$6:$B$505,MATCH($B86,'Products'!$A$6:$A$505,0)),"Unknown code"))</f>
      </c>
      <c r="D86" s="12"/>
      <c r="E86" s="14"/>
      <c r="F86" s="14"/>
      <c r="G86" s="15">
        <f>IF(OR($B86="",$D86=""),"",IF($F86&lt;&gt;"",$F86,IFERROR(IF($D86="In",INDEX('Products'!$E$6:$E$505,MATCH($B86,'Products'!$A$6:$A$505,0)),INDEX('Products'!$F$6:$F$505,MATCH($B86,'Products'!$A$6:$A$505,0))),"")))</f>
      </c>
      <c r="H86" s="15">
        <f>IF(OR($E86="",$G86=""),"",$E86*$G86)</f>
      </c>
      <c r="I86" s="15">
        <f>IF(AND($D86="Out",$E86&lt;&gt;"",$G86&lt;&gt;""),$E86*($G86-IFERROR(INDEX('Products'!$E$6:$E$505,MATCH($B86,'Products'!$A$6:$A$505,0)),0)),"")</f>
      </c>
      <c r="J86" s="12"/>
    </row>
    <row r="87" spans="1:10" x14ac:dyDescent="0.25">
      <c r="A87" s="17"/>
      <c r="B87" s="12"/>
      <c r="C87" s="16">
        <f>IF($B87="","",IFERROR(INDEX('Products'!$B$6:$B$505,MATCH($B87,'Products'!$A$6:$A$505,0)),"Unknown code"))</f>
      </c>
      <c r="D87" s="12"/>
      <c r="E87" s="14"/>
      <c r="F87" s="14"/>
      <c r="G87" s="15">
        <f>IF(OR($B87="",$D87=""),"",IF($F87&lt;&gt;"",$F87,IFERROR(IF($D87="In",INDEX('Products'!$E$6:$E$505,MATCH($B87,'Products'!$A$6:$A$505,0)),INDEX('Products'!$F$6:$F$505,MATCH($B87,'Products'!$A$6:$A$505,0))),"")))</f>
      </c>
      <c r="H87" s="15">
        <f>IF(OR($E87="",$G87=""),"",$E87*$G87)</f>
      </c>
      <c r="I87" s="15">
        <f>IF(AND($D87="Out",$E87&lt;&gt;"",$G87&lt;&gt;""),$E87*($G87-IFERROR(INDEX('Products'!$E$6:$E$505,MATCH($B87,'Products'!$A$6:$A$505,0)),0)),"")</f>
      </c>
      <c r="J87" s="12"/>
    </row>
    <row r="88" spans="1:10" x14ac:dyDescent="0.25">
      <c r="A88" s="17"/>
      <c r="B88" s="12"/>
      <c r="C88" s="16">
        <f>IF($B88="","",IFERROR(INDEX('Products'!$B$6:$B$505,MATCH($B88,'Products'!$A$6:$A$505,0)),"Unknown code"))</f>
      </c>
      <c r="D88" s="12"/>
      <c r="E88" s="14"/>
      <c r="F88" s="14"/>
      <c r="G88" s="15">
        <f>IF(OR($B88="",$D88=""),"",IF($F88&lt;&gt;"",$F88,IFERROR(IF($D88="In",INDEX('Products'!$E$6:$E$505,MATCH($B88,'Products'!$A$6:$A$505,0)),INDEX('Products'!$F$6:$F$505,MATCH($B88,'Products'!$A$6:$A$505,0))),"")))</f>
      </c>
      <c r="H88" s="15">
        <f>IF(OR($E88="",$G88=""),"",$E88*$G88)</f>
      </c>
      <c r="I88" s="15">
        <f>IF(AND($D88="Out",$E88&lt;&gt;"",$G88&lt;&gt;""),$E88*($G88-IFERROR(INDEX('Products'!$E$6:$E$505,MATCH($B88,'Products'!$A$6:$A$505,0)),0)),"")</f>
      </c>
      <c r="J88" s="12"/>
    </row>
    <row r="89" spans="1:10" x14ac:dyDescent="0.25">
      <c r="A89" s="17"/>
      <c r="B89" s="12"/>
      <c r="C89" s="16">
        <f>IF($B89="","",IFERROR(INDEX('Products'!$B$6:$B$505,MATCH($B89,'Products'!$A$6:$A$505,0)),"Unknown code"))</f>
      </c>
      <c r="D89" s="12"/>
      <c r="E89" s="14"/>
      <c r="F89" s="14"/>
      <c r="G89" s="15">
        <f>IF(OR($B89="",$D89=""),"",IF($F89&lt;&gt;"",$F89,IFERROR(IF($D89="In",INDEX('Products'!$E$6:$E$505,MATCH($B89,'Products'!$A$6:$A$505,0)),INDEX('Products'!$F$6:$F$505,MATCH($B89,'Products'!$A$6:$A$505,0))),"")))</f>
      </c>
      <c r="H89" s="15">
        <f>IF(OR($E89="",$G89=""),"",$E89*$G89)</f>
      </c>
      <c r="I89" s="15">
        <f>IF(AND($D89="Out",$E89&lt;&gt;"",$G89&lt;&gt;""),$E89*($G89-IFERROR(INDEX('Products'!$E$6:$E$505,MATCH($B89,'Products'!$A$6:$A$505,0)),0)),"")</f>
      </c>
      <c r="J89" s="12"/>
    </row>
    <row r="90" spans="1:10" x14ac:dyDescent="0.25">
      <c r="A90" s="17"/>
      <c r="B90" s="12"/>
      <c r="C90" s="16">
        <f>IF($B90="","",IFERROR(INDEX('Products'!$B$6:$B$505,MATCH($B90,'Products'!$A$6:$A$505,0)),"Unknown code"))</f>
      </c>
      <c r="D90" s="12"/>
      <c r="E90" s="14"/>
      <c r="F90" s="14"/>
      <c r="G90" s="15">
        <f>IF(OR($B90="",$D90=""),"",IF($F90&lt;&gt;"",$F90,IFERROR(IF($D90="In",INDEX('Products'!$E$6:$E$505,MATCH($B90,'Products'!$A$6:$A$505,0)),INDEX('Products'!$F$6:$F$505,MATCH($B90,'Products'!$A$6:$A$505,0))),"")))</f>
      </c>
      <c r="H90" s="15">
        <f>IF(OR($E90="",$G90=""),"",$E90*$G90)</f>
      </c>
      <c r="I90" s="15">
        <f>IF(AND($D90="Out",$E90&lt;&gt;"",$G90&lt;&gt;""),$E90*($G90-IFERROR(INDEX('Products'!$E$6:$E$505,MATCH($B90,'Products'!$A$6:$A$505,0)),0)),"")</f>
      </c>
      <c r="J90" s="12"/>
    </row>
    <row r="91" spans="1:10" x14ac:dyDescent="0.25">
      <c r="A91" s="17"/>
      <c r="B91" s="12"/>
      <c r="C91" s="16">
        <f>IF($B91="","",IFERROR(INDEX('Products'!$B$6:$B$505,MATCH($B91,'Products'!$A$6:$A$505,0)),"Unknown code"))</f>
      </c>
      <c r="D91" s="12"/>
      <c r="E91" s="14"/>
      <c r="F91" s="14"/>
      <c r="G91" s="15">
        <f>IF(OR($B91="",$D91=""),"",IF($F91&lt;&gt;"",$F91,IFERROR(IF($D91="In",INDEX('Products'!$E$6:$E$505,MATCH($B91,'Products'!$A$6:$A$505,0)),INDEX('Products'!$F$6:$F$505,MATCH($B91,'Products'!$A$6:$A$505,0))),"")))</f>
      </c>
      <c r="H91" s="15">
        <f>IF(OR($E91="",$G91=""),"",$E91*$G91)</f>
      </c>
      <c r="I91" s="15">
        <f>IF(AND($D91="Out",$E91&lt;&gt;"",$G91&lt;&gt;""),$E91*($G91-IFERROR(INDEX('Products'!$E$6:$E$505,MATCH($B91,'Products'!$A$6:$A$505,0)),0)),"")</f>
      </c>
      <c r="J91" s="12"/>
    </row>
    <row r="92" spans="1:10" x14ac:dyDescent="0.25">
      <c r="A92" s="17"/>
      <c r="B92" s="12"/>
      <c r="C92" s="16">
        <f>IF($B92="","",IFERROR(INDEX('Products'!$B$6:$B$505,MATCH($B92,'Products'!$A$6:$A$505,0)),"Unknown code"))</f>
      </c>
      <c r="D92" s="12"/>
      <c r="E92" s="14"/>
      <c r="F92" s="14"/>
      <c r="G92" s="15">
        <f>IF(OR($B92="",$D92=""),"",IF($F92&lt;&gt;"",$F92,IFERROR(IF($D92="In",INDEX('Products'!$E$6:$E$505,MATCH($B92,'Products'!$A$6:$A$505,0)),INDEX('Products'!$F$6:$F$505,MATCH($B92,'Products'!$A$6:$A$505,0))),"")))</f>
      </c>
      <c r="H92" s="15">
        <f>IF(OR($E92="",$G92=""),"",$E92*$G92)</f>
      </c>
      <c r="I92" s="15">
        <f>IF(AND($D92="Out",$E92&lt;&gt;"",$G92&lt;&gt;""),$E92*($G92-IFERROR(INDEX('Products'!$E$6:$E$505,MATCH($B92,'Products'!$A$6:$A$505,0)),0)),"")</f>
      </c>
      <c r="J92" s="12"/>
    </row>
    <row r="93" spans="1:10" x14ac:dyDescent="0.25">
      <c r="A93" s="17"/>
      <c r="B93" s="12"/>
      <c r="C93" s="16">
        <f>IF($B93="","",IFERROR(INDEX('Products'!$B$6:$B$505,MATCH($B93,'Products'!$A$6:$A$505,0)),"Unknown code"))</f>
      </c>
      <c r="D93" s="12"/>
      <c r="E93" s="14"/>
      <c r="F93" s="14"/>
      <c r="G93" s="15">
        <f>IF(OR($B93="",$D93=""),"",IF($F93&lt;&gt;"",$F93,IFERROR(IF($D93="In",INDEX('Products'!$E$6:$E$505,MATCH($B93,'Products'!$A$6:$A$505,0)),INDEX('Products'!$F$6:$F$505,MATCH($B93,'Products'!$A$6:$A$505,0))),"")))</f>
      </c>
      <c r="H93" s="15">
        <f>IF(OR($E93="",$G93=""),"",$E93*$G93)</f>
      </c>
      <c r="I93" s="15">
        <f>IF(AND($D93="Out",$E93&lt;&gt;"",$G93&lt;&gt;""),$E93*($G93-IFERROR(INDEX('Products'!$E$6:$E$505,MATCH($B93,'Products'!$A$6:$A$505,0)),0)),"")</f>
      </c>
      <c r="J93" s="12"/>
    </row>
    <row r="94" spans="1:10" x14ac:dyDescent="0.25">
      <c r="A94" s="17"/>
      <c r="B94" s="12"/>
      <c r="C94" s="16">
        <f>IF($B94="","",IFERROR(INDEX('Products'!$B$6:$B$505,MATCH($B94,'Products'!$A$6:$A$505,0)),"Unknown code"))</f>
      </c>
      <c r="D94" s="12"/>
      <c r="E94" s="14"/>
      <c r="F94" s="14"/>
      <c r="G94" s="15">
        <f>IF(OR($B94="",$D94=""),"",IF($F94&lt;&gt;"",$F94,IFERROR(IF($D94="In",INDEX('Products'!$E$6:$E$505,MATCH($B94,'Products'!$A$6:$A$505,0)),INDEX('Products'!$F$6:$F$505,MATCH($B94,'Products'!$A$6:$A$505,0))),"")))</f>
      </c>
      <c r="H94" s="15">
        <f>IF(OR($E94="",$G94=""),"",$E94*$G94)</f>
      </c>
      <c r="I94" s="15">
        <f>IF(AND($D94="Out",$E94&lt;&gt;"",$G94&lt;&gt;""),$E94*($G94-IFERROR(INDEX('Products'!$E$6:$E$505,MATCH($B94,'Products'!$A$6:$A$505,0)),0)),"")</f>
      </c>
      <c r="J94" s="12"/>
    </row>
    <row r="95" spans="1:10" x14ac:dyDescent="0.25">
      <c r="A95" s="17"/>
      <c r="B95" s="12"/>
      <c r="C95" s="16">
        <f>IF($B95="","",IFERROR(INDEX('Products'!$B$6:$B$505,MATCH($B95,'Products'!$A$6:$A$505,0)),"Unknown code"))</f>
      </c>
      <c r="D95" s="12"/>
      <c r="E95" s="14"/>
      <c r="F95" s="14"/>
      <c r="G95" s="15">
        <f>IF(OR($B95="",$D95=""),"",IF($F95&lt;&gt;"",$F95,IFERROR(IF($D95="In",INDEX('Products'!$E$6:$E$505,MATCH($B95,'Products'!$A$6:$A$505,0)),INDEX('Products'!$F$6:$F$505,MATCH($B95,'Products'!$A$6:$A$505,0))),"")))</f>
      </c>
      <c r="H95" s="15">
        <f>IF(OR($E95="",$G95=""),"",$E95*$G95)</f>
      </c>
      <c r="I95" s="15">
        <f>IF(AND($D95="Out",$E95&lt;&gt;"",$G95&lt;&gt;""),$E95*($G95-IFERROR(INDEX('Products'!$E$6:$E$505,MATCH($B95,'Products'!$A$6:$A$505,0)),0)),"")</f>
      </c>
      <c r="J95" s="12"/>
    </row>
    <row r="96" spans="1:10" x14ac:dyDescent="0.25">
      <c r="A96" s="17"/>
      <c r="B96" s="12"/>
      <c r="C96" s="16">
        <f>IF($B96="","",IFERROR(INDEX('Products'!$B$6:$B$505,MATCH($B96,'Products'!$A$6:$A$505,0)),"Unknown code"))</f>
      </c>
      <c r="D96" s="12"/>
      <c r="E96" s="14"/>
      <c r="F96" s="14"/>
      <c r="G96" s="15">
        <f>IF(OR($B96="",$D96=""),"",IF($F96&lt;&gt;"",$F96,IFERROR(IF($D96="In",INDEX('Products'!$E$6:$E$505,MATCH($B96,'Products'!$A$6:$A$505,0)),INDEX('Products'!$F$6:$F$505,MATCH($B96,'Products'!$A$6:$A$505,0))),"")))</f>
      </c>
      <c r="H96" s="15">
        <f>IF(OR($E96="",$G96=""),"",$E96*$G96)</f>
      </c>
      <c r="I96" s="15">
        <f>IF(AND($D96="Out",$E96&lt;&gt;"",$G96&lt;&gt;""),$E96*($G96-IFERROR(INDEX('Products'!$E$6:$E$505,MATCH($B96,'Products'!$A$6:$A$505,0)),0)),"")</f>
      </c>
      <c r="J96" s="12"/>
    </row>
    <row r="97" spans="1:10" x14ac:dyDescent="0.25">
      <c r="A97" s="17"/>
      <c r="B97" s="12"/>
      <c r="C97" s="16">
        <f>IF($B97="","",IFERROR(INDEX('Products'!$B$6:$B$505,MATCH($B97,'Products'!$A$6:$A$505,0)),"Unknown code"))</f>
      </c>
      <c r="D97" s="12"/>
      <c r="E97" s="14"/>
      <c r="F97" s="14"/>
      <c r="G97" s="15">
        <f>IF(OR($B97="",$D97=""),"",IF($F97&lt;&gt;"",$F97,IFERROR(IF($D97="In",INDEX('Products'!$E$6:$E$505,MATCH($B97,'Products'!$A$6:$A$505,0)),INDEX('Products'!$F$6:$F$505,MATCH($B97,'Products'!$A$6:$A$505,0))),"")))</f>
      </c>
      <c r="H97" s="15">
        <f>IF(OR($E97="",$G97=""),"",$E97*$G97)</f>
      </c>
      <c r="I97" s="15">
        <f>IF(AND($D97="Out",$E97&lt;&gt;"",$G97&lt;&gt;""),$E97*($G97-IFERROR(INDEX('Products'!$E$6:$E$505,MATCH($B97,'Products'!$A$6:$A$505,0)),0)),"")</f>
      </c>
      <c r="J97" s="12"/>
    </row>
    <row r="98" spans="1:10" x14ac:dyDescent="0.25">
      <c r="A98" s="17"/>
      <c r="B98" s="12"/>
      <c r="C98" s="16">
        <f>IF($B98="","",IFERROR(INDEX('Products'!$B$6:$B$505,MATCH($B98,'Products'!$A$6:$A$505,0)),"Unknown code"))</f>
      </c>
      <c r="D98" s="12"/>
      <c r="E98" s="14"/>
      <c r="F98" s="14"/>
      <c r="G98" s="15">
        <f>IF(OR($B98="",$D98=""),"",IF($F98&lt;&gt;"",$F98,IFERROR(IF($D98="In",INDEX('Products'!$E$6:$E$505,MATCH($B98,'Products'!$A$6:$A$505,0)),INDEX('Products'!$F$6:$F$505,MATCH($B98,'Products'!$A$6:$A$505,0))),"")))</f>
      </c>
      <c r="H98" s="15">
        <f>IF(OR($E98="",$G98=""),"",$E98*$G98)</f>
      </c>
      <c r="I98" s="15">
        <f>IF(AND($D98="Out",$E98&lt;&gt;"",$G98&lt;&gt;""),$E98*($G98-IFERROR(INDEX('Products'!$E$6:$E$505,MATCH($B98,'Products'!$A$6:$A$505,0)),0)),"")</f>
      </c>
      <c r="J98" s="12"/>
    </row>
    <row r="99" spans="1:10" x14ac:dyDescent="0.25">
      <c r="A99" s="17"/>
      <c r="B99" s="12"/>
      <c r="C99" s="16">
        <f>IF($B99="","",IFERROR(INDEX('Products'!$B$6:$B$505,MATCH($B99,'Products'!$A$6:$A$505,0)),"Unknown code"))</f>
      </c>
      <c r="D99" s="12"/>
      <c r="E99" s="14"/>
      <c r="F99" s="14"/>
      <c r="G99" s="15">
        <f>IF(OR($B99="",$D99=""),"",IF($F99&lt;&gt;"",$F99,IFERROR(IF($D99="In",INDEX('Products'!$E$6:$E$505,MATCH($B99,'Products'!$A$6:$A$505,0)),INDEX('Products'!$F$6:$F$505,MATCH($B99,'Products'!$A$6:$A$505,0))),"")))</f>
      </c>
      <c r="H99" s="15">
        <f>IF(OR($E99="",$G99=""),"",$E99*$G99)</f>
      </c>
      <c r="I99" s="15">
        <f>IF(AND($D99="Out",$E99&lt;&gt;"",$G99&lt;&gt;""),$E99*($G99-IFERROR(INDEX('Products'!$E$6:$E$505,MATCH($B99,'Products'!$A$6:$A$505,0)),0)),"")</f>
      </c>
      <c r="J99" s="12"/>
    </row>
    <row r="100" spans="1:10" x14ac:dyDescent="0.25">
      <c r="A100" s="17"/>
      <c r="B100" s="12"/>
      <c r="C100" s="16">
        <f>IF($B100="","",IFERROR(INDEX('Products'!$B$6:$B$505,MATCH($B100,'Products'!$A$6:$A$505,0)),"Unknown code"))</f>
      </c>
      <c r="D100" s="12"/>
      <c r="E100" s="14"/>
      <c r="F100" s="14"/>
      <c r="G100" s="15">
        <f>IF(OR($B100="",$D100=""),"",IF($F100&lt;&gt;"",$F100,IFERROR(IF($D100="In",INDEX('Products'!$E$6:$E$505,MATCH($B100,'Products'!$A$6:$A$505,0)),INDEX('Products'!$F$6:$F$505,MATCH($B100,'Products'!$A$6:$A$505,0))),"")))</f>
      </c>
      <c r="H100" s="15">
        <f>IF(OR($E100="",$G100=""),"",$E100*$G100)</f>
      </c>
      <c r="I100" s="15">
        <f>IF(AND($D100="Out",$E100&lt;&gt;"",$G100&lt;&gt;""),$E100*($G100-IFERROR(INDEX('Products'!$E$6:$E$505,MATCH($B100,'Products'!$A$6:$A$505,0)),0)),"")</f>
      </c>
      <c r="J100" s="12"/>
    </row>
    <row r="101" spans="1:10" x14ac:dyDescent="0.25">
      <c r="A101" s="17"/>
      <c r="B101" s="12"/>
      <c r="C101" s="16">
        <f>IF($B101="","",IFERROR(INDEX('Products'!$B$6:$B$505,MATCH($B101,'Products'!$A$6:$A$505,0)),"Unknown code"))</f>
      </c>
      <c r="D101" s="12"/>
      <c r="E101" s="14"/>
      <c r="F101" s="14"/>
      <c r="G101" s="15">
        <f>IF(OR($B101="",$D101=""),"",IF($F101&lt;&gt;"",$F101,IFERROR(IF($D101="In",INDEX('Products'!$E$6:$E$505,MATCH($B101,'Products'!$A$6:$A$505,0)),INDEX('Products'!$F$6:$F$505,MATCH($B101,'Products'!$A$6:$A$505,0))),"")))</f>
      </c>
      <c r="H101" s="15">
        <f>IF(OR($E101="",$G101=""),"",$E101*$G101)</f>
      </c>
      <c r="I101" s="15">
        <f>IF(AND($D101="Out",$E101&lt;&gt;"",$G101&lt;&gt;""),$E101*($G101-IFERROR(INDEX('Products'!$E$6:$E$505,MATCH($B101,'Products'!$A$6:$A$505,0)),0)),"")</f>
      </c>
      <c r="J101" s="12"/>
    </row>
    <row r="102" spans="1:10" x14ac:dyDescent="0.25">
      <c r="A102" s="17"/>
      <c r="B102" s="12"/>
      <c r="C102" s="16">
        <f>IF($B102="","",IFERROR(INDEX('Products'!$B$6:$B$505,MATCH($B102,'Products'!$A$6:$A$505,0)),"Unknown code"))</f>
      </c>
      <c r="D102" s="12"/>
      <c r="E102" s="14"/>
      <c r="F102" s="14"/>
      <c r="G102" s="15">
        <f>IF(OR($B102="",$D102=""),"",IF($F102&lt;&gt;"",$F102,IFERROR(IF($D102="In",INDEX('Products'!$E$6:$E$505,MATCH($B102,'Products'!$A$6:$A$505,0)),INDEX('Products'!$F$6:$F$505,MATCH($B102,'Products'!$A$6:$A$505,0))),"")))</f>
      </c>
      <c r="H102" s="15">
        <f>IF(OR($E102="",$G102=""),"",$E102*$G102)</f>
      </c>
      <c r="I102" s="15">
        <f>IF(AND($D102="Out",$E102&lt;&gt;"",$G102&lt;&gt;""),$E102*($G102-IFERROR(INDEX('Products'!$E$6:$E$505,MATCH($B102,'Products'!$A$6:$A$505,0)),0)),"")</f>
      </c>
      <c r="J102" s="12"/>
    </row>
    <row r="103" spans="1:10" x14ac:dyDescent="0.25">
      <c r="A103" s="17"/>
      <c r="B103" s="12"/>
      <c r="C103" s="16">
        <f>IF($B103="","",IFERROR(INDEX('Products'!$B$6:$B$505,MATCH($B103,'Products'!$A$6:$A$505,0)),"Unknown code"))</f>
      </c>
      <c r="D103" s="12"/>
      <c r="E103" s="14"/>
      <c r="F103" s="14"/>
      <c r="G103" s="15">
        <f>IF(OR($B103="",$D103=""),"",IF($F103&lt;&gt;"",$F103,IFERROR(IF($D103="In",INDEX('Products'!$E$6:$E$505,MATCH($B103,'Products'!$A$6:$A$505,0)),INDEX('Products'!$F$6:$F$505,MATCH($B103,'Products'!$A$6:$A$505,0))),"")))</f>
      </c>
      <c r="H103" s="15">
        <f>IF(OR($E103="",$G103=""),"",$E103*$G103)</f>
      </c>
      <c r="I103" s="15">
        <f>IF(AND($D103="Out",$E103&lt;&gt;"",$G103&lt;&gt;""),$E103*($G103-IFERROR(INDEX('Products'!$E$6:$E$505,MATCH($B103,'Products'!$A$6:$A$505,0)),0)),"")</f>
      </c>
      <c r="J103" s="12"/>
    </row>
    <row r="104" spans="1:10" x14ac:dyDescent="0.25">
      <c r="A104" s="17"/>
      <c r="B104" s="12"/>
      <c r="C104" s="16">
        <f>IF($B104="","",IFERROR(INDEX('Products'!$B$6:$B$505,MATCH($B104,'Products'!$A$6:$A$505,0)),"Unknown code"))</f>
      </c>
      <c r="D104" s="12"/>
      <c r="E104" s="14"/>
      <c r="F104" s="14"/>
      <c r="G104" s="15">
        <f>IF(OR($B104="",$D104=""),"",IF($F104&lt;&gt;"",$F104,IFERROR(IF($D104="In",INDEX('Products'!$E$6:$E$505,MATCH($B104,'Products'!$A$6:$A$505,0)),INDEX('Products'!$F$6:$F$505,MATCH($B104,'Products'!$A$6:$A$505,0))),"")))</f>
      </c>
      <c r="H104" s="15">
        <f>IF(OR($E104="",$G104=""),"",$E104*$G104)</f>
      </c>
      <c r="I104" s="15">
        <f>IF(AND($D104="Out",$E104&lt;&gt;"",$G104&lt;&gt;""),$E104*($G104-IFERROR(INDEX('Products'!$E$6:$E$505,MATCH($B104,'Products'!$A$6:$A$505,0)),0)),"")</f>
      </c>
      <c r="J104" s="12"/>
    </row>
    <row r="105" spans="1:10" x14ac:dyDescent="0.25">
      <c r="A105" s="17"/>
      <c r="B105" s="12"/>
      <c r="C105" s="16">
        <f>IF($B105="","",IFERROR(INDEX('Products'!$B$6:$B$505,MATCH($B105,'Products'!$A$6:$A$505,0)),"Unknown code"))</f>
      </c>
      <c r="D105" s="12"/>
      <c r="E105" s="14"/>
      <c r="F105" s="14"/>
      <c r="G105" s="15">
        <f>IF(OR($B105="",$D105=""),"",IF($F105&lt;&gt;"",$F105,IFERROR(IF($D105="In",INDEX('Products'!$E$6:$E$505,MATCH($B105,'Products'!$A$6:$A$505,0)),INDEX('Products'!$F$6:$F$505,MATCH($B105,'Products'!$A$6:$A$505,0))),"")))</f>
      </c>
      <c r="H105" s="15">
        <f>IF(OR($E105="",$G105=""),"",$E105*$G105)</f>
      </c>
      <c r="I105" s="15">
        <f>IF(AND($D105="Out",$E105&lt;&gt;"",$G105&lt;&gt;""),$E105*($G105-IFERROR(INDEX('Products'!$E$6:$E$505,MATCH($B105,'Products'!$A$6:$A$505,0)),0)),"")</f>
      </c>
      <c r="J105" s="12"/>
    </row>
    <row r="106" spans="1:10" x14ac:dyDescent="0.25">
      <c r="A106" s="17"/>
      <c r="B106" s="12"/>
      <c r="C106" s="16">
        <f>IF($B106="","",IFERROR(INDEX('Products'!$B$6:$B$505,MATCH($B106,'Products'!$A$6:$A$505,0)),"Unknown code"))</f>
      </c>
      <c r="D106" s="12"/>
      <c r="E106" s="14"/>
      <c r="F106" s="14"/>
      <c r="G106" s="15">
        <f>IF(OR($B106="",$D106=""),"",IF($F106&lt;&gt;"",$F106,IFERROR(IF($D106="In",INDEX('Products'!$E$6:$E$505,MATCH($B106,'Products'!$A$6:$A$505,0)),INDEX('Products'!$F$6:$F$505,MATCH($B106,'Products'!$A$6:$A$505,0))),"")))</f>
      </c>
      <c r="H106" s="15">
        <f>IF(OR($E106="",$G106=""),"",$E106*$G106)</f>
      </c>
      <c r="I106" s="15">
        <f>IF(AND($D106="Out",$E106&lt;&gt;"",$G106&lt;&gt;""),$E106*($G106-IFERROR(INDEX('Products'!$E$6:$E$505,MATCH($B106,'Products'!$A$6:$A$505,0)),0)),"")</f>
      </c>
      <c r="J106" s="12"/>
    </row>
    <row r="107" spans="1:10" x14ac:dyDescent="0.25">
      <c r="A107" s="17"/>
      <c r="B107" s="12"/>
      <c r="C107" s="16">
        <f>IF($B107="","",IFERROR(INDEX('Products'!$B$6:$B$505,MATCH($B107,'Products'!$A$6:$A$505,0)),"Unknown code"))</f>
      </c>
      <c r="D107" s="12"/>
      <c r="E107" s="14"/>
      <c r="F107" s="14"/>
      <c r="G107" s="15">
        <f>IF(OR($B107="",$D107=""),"",IF($F107&lt;&gt;"",$F107,IFERROR(IF($D107="In",INDEX('Products'!$E$6:$E$505,MATCH($B107,'Products'!$A$6:$A$505,0)),INDEX('Products'!$F$6:$F$505,MATCH($B107,'Products'!$A$6:$A$505,0))),"")))</f>
      </c>
      <c r="H107" s="15">
        <f>IF(OR($E107="",$G107=""),"",$E107*$G107)</f>
      </c>
      <c r="I107" s="15">
        <f>IF(AND($D107="Out",$E107&lt;&gt;"",$G107&lt;&gt;""),$E107*($G107-IFERROR(INDEX('Products'!$E$6:$E$505,MATCH($B107,'Products'!$A$6:$A$505,0)),0)),"")</f>
      </c>
      <c r="J107" s="12"/>
    </row>
    <row r="108" spans="1:10" x14ac:dyDescent="0.25">
      <c r="A108" s="17"/>
      <c r="B108" s="12"/>
      <c r="C108" s="16">
        <f>IF($B108="","",IFERROR(INDEX('Products'!$B$6:$B$505,MATCH($B108,'Products'!$A$6:$A$505,0)),"Unknown code"))</f>
      </c>
      <c r="D108" s="12"/>
      <c r="E108" s="14"/>
      <c r="F108" s="14"/>
      <c r="G108" s="15">
        <f>IF(OR($B108="",$D108=""),"",IF($F108&lt;&gt;"",$F108,IFERROR(IF($D108="In",INDEX('Products'!$E$6:$E$505,MATCH($B108,'Products'!$A$6:$A$505,0)),INDEX('Products'!$F$6:$F$505,MATCH($B108,'Products'!$A$6:$A$505,0))),"")))</f>
      </c>
      <c r="H108" s="15">
        <f>IF(OR($E108="",$G108=""),"",$E108*$G108)</f>
      </c>
      <c r="I108" s="15">
        <f>IF(AND($D108="Out",$E108&lt;&gt;"",$G108&lt;&gt;""),$E108*($G108-IFERROR(INDEX('Products'!$E$6:$E$505,MATCH($B108,'Products'!$A$6:$A$505,0)),0)),"")</f>
      </c>
      <c r="J108" s="12"/>
    </row>
    <row r="109" spans="1:10" x14ac:dyDescent="0.25">
      <c r="A109" s="17"/>
      <c r="B109" s="12"/>
      <c r="C109" s="16">
        <f>IF($B109="","",IFERROR(INDEX('Products'!$B$6:$B$505,MATCH($B109,'Products'!$A$6:$A$505,0)),"Unknown code"))</f>
      </c>
      <c r="D109" s="12"/>
      <c r="E109" s="14"/>
      <c r="F109" s="14"/>
      <c r="G109" s="15">
        <f>IF(OR($B109="",$D109=""),"",IF($F109&lt;&gt;"",$F109,IFERROR(IF($D109="In",INDEX('Products'!$E$6:$E$505,MATCH($B109,'Products'!$A$6:$A$505,0)),INDEX('Products'!$F$6:$F$505,MATCH($B109,'Products'!$A$6:$A$505,0))),"")))</f>
      </c>
      <c r="H109" s="15">
        <f>IF(OR($E109="",$G109=""),"",$E109*$G109)</f>
      </c>
      <c r="I109" s="15">
        <f>IF(AND($D109="Out",$E109&lt;&gt;"",$G109&lt;&gt;""),$E109*($G109-IFERROR(INDEX('Products'!$E$6:$E$505,MATCH($B109,'Products'!$A$6:$A$505,0)),0)),"")</f>
      </c>
      <c r="J109" s="12"/>
    </row>
    <row r="110" spans="1:10" x14ac:dyDescent="0.25">
      <c r="A110" s="17"/>
      <c r="B110" s="12"/>
      <c r="C110" s="16">
        <f>IF($B110="","",IFERROR(INDEX('Products'!$B$6:$B$505,MATCH($B110,'Products'!$A$6:$A$505,0)),"Unknown code"))</f>
      </c>
      <c r="D110" s="12"/>
      <c r="E110" s="14"/>
      <c r="F110" s="14"/>
      <c r="G110" s="15">
        <f>IF(OR($B110="",$D110=""),"",IF($F110&lt;&gt;"",$F110,IFERROR(IF($D110="In",INDEX('Products'!$E$6:$E$505,MATCH($B110,'Products'!$A$6:$A$505,0)),INDEX('Products'!$F$6:$F$505,MATCH($B110,'Products'!$A$6:$A$505,0))),"")))</f>
      </c>
      <c r="H110" s="15">
        <f>IF(OR($E110="",$G110=""),"",$E110*$G110)</f>
      </c>
      <c r="I110" s="15">
        <f>IF(AND($D110="Out",$E110&lt;&gt;"",$G110&lt;&gt;""),$E110*($G110-IFERROR(INDEX('Products'!$E$6:$E$505,MATCH($B110,'Products'!$A$6:$A$505,0)),0)),"")</f>
      </c>
      <c r="J110" s="12"/>
    </row>
    <row r="111" spans="1:10" x14ac:dyDescent="0.25">
      <c r="A111" s="17"/>
      <c r="B111" s="12"/>
      <c r="C111" s="16">
        <f>IF($B111="","",IFERROR(INDEX('Products'!$B$6:$B$505,MATCH($B111,'Products'!$A$6:$A$505,0)),"Unknown code"))</f>
      </c>
      <c r="D111" s="12"/>
      <c r="E111" s="14"/>
      <c r="F111" s="14"/>
      <c r="G111" s="15">
        <f>IF(OR($B111="",$D111=""),"",IF($F111&lt;&gt;"",$F111,IFERROR(IF($D111="In",INDEX('Products'!$E$6:$E$505,MATCH($B111,'Products'!$A$6:$A$505,0)),INDEX('Products'!$F$6:$F$505,MATCH($B111,'Products'!$A$6:$A$505,0))),"")))</f>
      </c>
      <c r="H111" s="15">
        <f>IF(OR($E111="",$G111=""),"",$E111*$G111)</f>
      </c>
      <c r="I111" s="15">
        <f>IF(AND($D111="Out",$E111&lt;&gt;"",$G111&lt;&gt;""),$E111*($G111-IFERROR(INDEX('Products'!$E$6:$E$505,MATCH($B111,'Products'!$A$6:$A$505,0)),0)),"")</f>
      </c>
      <c r="J111" s="12"/>
    </row>
    <row r="112" spans="1:10" x14ac:dyDescent="0.25">
      <c r="A112" s="17"/>
      <c r="B112" s="12"/>
      <c r="C112" s="16">
        <f>IF($B112="","",IFERROR(INDEX('Products'!$B$6:$B$505,MATCH($B112,'Products'!$A$6:$A$505,0)),"Unknown code"))</f>
      </c>
      <c r="D112" s="12"/>
      <c r="E112" s="14"/>
      <c r="F112" s="14"/>
      <c r="G112" s="15">
        <f>IF(OR($B112="",$D112=""),"",IF($F112&lt;&gt;"",$F112,IFERROR(IF($D112="In",INDEX('Products'!$E$6:$E$505,MATCH($B112,'Products'!$A$6:$A$505,0)),INDEX('Products'!$F$6:$F$505,MATCH($B112,'Products'!$A$6:$A$505,0))),"")))</f>
      </c>
      <c r="H112" s="15">
        <f>IF(OR($E112="",$G112=""),"",$E112*$G112)</f>
      </c>
      <c r="I112" s="15">
        <f>IF(AND($D112="Out",$E112&lt;&gt;"",$G112&lt;&gt;""),$E112*($G112-IFERROR(INDEX('Products'!$E$6:$E$505,MATCH($B112,'Products'!$A$6:$A$505,0)),0)),"")</f>
      </c>
      <c r="J112" s="12"/>
    </row>
    <row r="113" spans="1:10" x14ac:dyDescent="0.25">
      <c r="A113" s="17"/>
      <c r="B113" s="12"/>
      <c r="C113" s="16">
        <f>IF($B113="","",IFERROR(INDEX('Products'!$B$6:$B$505,MATCH($B113,'Products'!$A$6:$A$505,0)),"Unknown code"))</f>
      </c>
      <c r="D113" s="12"/>
      <c r="E113" s="14"/>
      <c r="F113" s="14"/>
      <c r="G113" s="15">
        <f>IF(OR($B113="",$D113=""),"",IF($F113&lt;&gt;"",$F113,IFERROR(IF($D113="In",INDEX('Products'!$E$6:$E$505,MATCH($B113,'Products'!$A$6:$A$505,0)),INDEX('Products'!$F$6:$F$505,MATCH($B113,'Products'!$A$6:$A$505,0))),"")))</f>
      </c>
      <c r="H113" s="15">
        <f>IF(OR($E113="",$G113=""),"",$E113*$G113)</f>
      </c>
      <c r="I113" s="15">
        <f>IF(AND($D113="Out",$E113&lt;&gt;"",$G113&lt;&gt;""),$E113*($G113-IFERROR(INDEX('Products'!$E$6:$E$505,MATCH($B113,'Products'!$A$6:$A$505,0)),0)),"")</f>
      </c>
      <c r="J113" s="12"/>
    </row>
    <row r="114" spans="1:10" x14ac:dyDescent="0.25">
      <c r="A114" s="17"/>
      <c r="B114" s="12"/>
      <c r="C114" s="16">
        <f>IF($B114="","",IFERROR(INDEX('Products'!$B$6:$B$505,MATCH($B114,'Products'!$A$6:$A$505,0)),"Unknown code"))</f>
      </c>
      <c r="D114" s="12"/>
      <c r="E114" s="14"/>
      <c r="F114" s="14"/>
      <c r="G114" s="15">
        <f>IF(OR($B114="",$D114=""),"",IF($F114&lt;&gt;"",$F114,IFERROR(IF($D114="In",INDEX('Products'!$E$6:$E$505,MATCH($B114,'Products'!$A$6:$A$505,0)),INDEX('Products'!$F$6:$F$505,MATCH($B114,'Products'!$A$6:$A$505,0))),"")))</f>
      </c>
      <c r="H114" s="15">
        <f>IF(OR($E114="",$G114=""),"",$E114*$G114)</f>
      </c>
      <c r="I114" s="15">
        <f>IF(AND($D114="Out",$E114&lt;&gt;"",$G114&lt;&gt;""),$E114*($G114-IFERROR(INDEX('Products'!$E$6:$E$505,MATCH($B114,'Products'!$A$6:$A$505,0)),0)),"")</f>
      </c>
      <c r="J114" s="12"/>
    </row>
    <row r="115" spans="1:10" x14ac:dyDescent="0.25">
      <c r="A115" s="17"/>
      <c r="B115" s="12"/>
      <c r="C115" s="16">
        <f>IF($B115="","",IFERROR(INDEX('Products'!$B$6:$B$505,MATCH($B115,'Products'!$A$6:$A$505,0)),"Unknown code"))</f>
      </c>
      <c r="D115" s="12"/>
      <c r="E115" s="14"/>
      <c r="F115" s="14"/>
      <c r="G115" s="15">
        <f>IF(OR($B115="",$D115=""),"",IF($F115&lt;&gt;"",$F115,IFERROR(IF($D115="In",INDEX('Products'!$E$6:$E$505,MATCH($B115,'Products'!$A$6:$A$505,0)),INDEX('Products'!$F$6:$F$505,MATCH($B115,'Products'!$A$6:$A$505,0))),"")))</f>
      </c>
      <c r="H115" s="15">
        <f>IF(OR($E115="",$G115=""),"",$E115*$G115)</f>
      </c>
      <c r="I115" s="15">
        <f>IF(AND($D115="Out",$E115&lt;&gt;"",$G115&lt;&gt;""),$E115*($G115-IFERROR(INDEX('Products'!$E$6:$E$505,MATCH($B115,'Products'!$A$6:$A$505,0)),0)),"")</f>
      </c>
      <c r="J115" s="12"/>
    </row>
    <row r="116" spans="1:10" x14ac:dyDescent="0.25">
      <c r="A116" s="17"/>
      <c r="B116" s="12"/>
      <c r="C116" s="16">
        <f>IF($B116="","",IFERROR(INDEX('Products'!$B$6:$B$505,MATCH($B116,'Products'!$A$6:$A$505,0)),"Unknown code"))</f>
      </c>
      <c r="D116" s="12"/>
      <c r="E116" s="14"/>
      <c r="F116" s="14"/>
      <c r="G116" s="15">
        <f>IF(OR($B116="",$D116=""),"",IF($F116&lt;&gt;"",$F116,IFERROR(IF($D116="In",INDEX('Products'!$E$6:$E$505,MATCH($B116,'Products'!$A$6:$A$505,0)),INDEX('Products'!$F$6:$F$505,MATCH($B116,'Products'!$A$6:$A$505,0))),"")))</f>
      </c>
      <c r="H116" s="15">
        <f>IF(OR($E116="",$G116=""),"",$E116*$G116)</f>
      </c>
      <c r="I116" s="15">
        <f>IF(AND($D116="Out",$E116&lt;&gt;"",$G116&lt;&gt;""),$E116*($G116-IFERROR(INDEX('Products'!$E$6:$E$505,MATCH($B116,'Products'!$A$6:$A$505,0)),0)),"")</f>
      </c>
      <c r="J116" s="12"/>
    </row>
    <row r="117" spans="1:10" x14ac:dyDescent="0.25">
      <c r="A117" s="17"/>
      <c r="B117" s="12"/>
      <c r="C117" s="16">
        <f>IF($B117="","",IFERROR(INDEX('Products'!$B$6:$B$505,MATCH($B117,'Products'!$A$6:$A$505,0)),"Unknown code"))</f>
      </c>
      <c r="D117" s="12"/>
      <c r="E117" s="14"/>
      <c r="F117" s="14"/>
      <c r="G117" s="15">
        <f>IF(OR($B117="",$D117=""),"",IF($F117&lt;&gt;"",$F117,IFERROR(IF($D117="In",INDEX('Products'!$E$6:$E$505,MATCH($B117,'Products'!$A$6:$A$505,0)),INDEX('Products'!$F$6:$F$505,MATCH($B117,'Products'!$A$6:$A$505,0))),"")))</f>
      </c>
      <c r="H117" s="15">
        <f>IF(OR($E117="",$G117=""),"",$E117*$G117)</f>
      </c>
      <c r="I117" s="15">
        <f>IF(AND($D117="Out",$E117&lt;&gt;"",$G117&lt;&gt;""),$E117*($G117-IFERROR(INDEX('Products'!$E$6:$E$505,MATCH($B117,'Products'!$A$6:$A$505,0)),0)),"")</f>
      </c>
      <c r="J117" s="12"/>
    </row>
    <row r="118" spans="1:10" x14ac:dyDescent="0.25">
      <c r="A118" s="17"/>
      <c r="B118" s="12"/>
      <c r="C118" s="16">
        <f>IF($B118="","",IFERROR(INDEX('Products'!$B$6:$B$505,MATCH($B118,'Products'!$A$6:$A$505,0)),"Unknown code"))</f>
      </c>
      <c r="D118" s="12"/>
      <c r="E118" s="14"/>
      <c r="F118" s="14"/>
      <c r="G118" s="15">
        <f>IF(OR($B118="",$D118=""),"",IF($F118&lt;&gt;"",$F118,IFERROR(IF($D118="In",INDEX('Products'!$E$6:$E$505,MATCH($B118,'Products'!$A$6:$A$505,0)),INDEX('Products'!$F$6:$F$505,MATCH($B118,'Products'!$A$6:$A$505,0))),"")))</f>
      </c>
      <c r="H118" s="15">
        <f>IF(OR($E118="",$G118=""),"",$E118*$G118)</f>
      </c>
      <c r="I118" s="15">
        <f>IF(AND($D118="Out",$E118&lt;&gt;"",$G118&lt;&gt;""),$E118*($G118-IFERROR(INDEX('Products'!$E$6:$E$505,MATCH($B118,'Products'!$A$6:$A$505,0)),0)),"")</f>
      </c>
      <c r="J118" s="12"/>
    </row>
    <row r="119" spans="1:10" x14ac:dyDescent="0.25">
      <c r="A119" s="17"/>
      <c r="B119" s="12"/>
      <c r="C119" s="16">
        <f>IF($B119="","",IFERROR(INDEX('Products'!$B$6:$B$505,MATCH($B119,'Products'!$A$6:$A$505,0)),"Unknown code"))</f>
      </c>
      <c r="D119" s="12"/>
      <c r="E119" s="14"/>
      <c r="F119" s="14"/>
      <c r="G119" s="15">
        <f>IF(OR($B119="",$D119=""),"",IF($F119&lt;&gt;"",$F119,IFERROR(IF($D119="In",INDEX('Products'!$E$6:$E$505,MATCH($B119,'Products'!$A$6:$A$505,0)),INDEX('Products'!$F$6:$F$505,MATCH($B119,'Products'!$A$6:$A$505,0))),"")))</f>
      </c>
      <c r="H119" s="15">
        <f>IF(OR($E119="",$G119=""),"",$E119*$G119)</f>
      </c>
      <c r="I119" s="15">
        <f>IF(AND($D119="Out",$E119&lt;&gt;"",$G119&lt;&gt;""),$E119*($G119-IFERROR(INDEX('Products'!$E$6:$E$505,MATCH($B119,'Products'!$A$6:$A$505,0)),0)),"")</f>
      </c>
      <c r="J119" s="12"/>
    </row>
    <row r="120" spans="1:10" x14ac:dyDescent="0.25">
      <c r="A120" s="17"/>
      <c r="B120" s="12"/>
      <c r="C120" s="16">
        <f>IF($B120="","",IFERROR(INDEX('Products'!$B$6:$B$505,MATCH($B120,'Products'!$A$6:$A$505,0)),"Unknown code"))</f>
      </c>
      <c r="D120" s="12"/>
      <c r="E120" s="14"/>
      <c r="F120" s="14"/>
      <c r="G120" s="15">
        <f>IF(OR($B120="",$D120=""),"",IF($F120&lt;&gt;"",$F120,IFERROR(IF($D120="In",INDEX('Products'!$E$6:$E$505,MATCH($B120,'Products'!$A$6:$A$505,0)),INDEX('Products'!$F$6:$F$505,MATCH($B120,'Products'!$A$6:$A$505,0))),"")))</f>
      </c>
      <c r="H120" s="15">
        <f>IF(OR($E120="",$G120=""),"",$E120*$G120)</f>
      </c>
      <c r="I120" s="15">
        <f>IF(AND($D120="Out",$E120&lt;&gt;"",$G120&lt;&gt;""),$E120*($G120-IFERROR(INDEX('Products'!$E$6:$E$505,MATCH($B120,'Products'!$A$6:$A$505,0)),0)),"")</f>
      </c>
      <c r="J120" s="12"/>
    </row>
    <row r="121" spans="1:10" x14ac:dyDescent="0.25">
      <c r="A121" s="17"/>
      <c r="B121" s="12"/>
      <c r="C121" s="16">
        <f>IF($B121="","",IFERROR(INDEX('Products'!$B$6:$B$505,MATCH($B121,'Products'!$A$6:$A$505,0)),"Unknown code"))</f>
      </c>
      <c r="D121" s="12"/>
      <c r="E121" s="14"/>
      <c r="F121" s="14"/>
      <c r="G121" s="15">
        <f>IF(OR($B121="",$D121=""),"",IF($F121&lt;&gt;"",$F121,IFERROR(IF($D121="In",INDEX('Products'!$E$6:$E$505,MATCH($B121,'Products'!$A$6:$A$505,0)),INDEX('Products'!$F$6:$F$505,MATCH($B121,'Products'!$A$6:$A$505,0))),"")))</f>
      </c>
      <c r="H121" s="15">
        <f>IF(OR($E121="",$G121=""),"",$E121*$G121)</f>
      </c>
      <c r="I121" s="15">
        <f>IF(AND($D121="Out",$E121&lt;&gt;"",$G121&lt;&gt;""),$E121*($G121-IFERROR(INDEX('Products'!$E$6:$E$505,MATCH($B121,'Products'!$A$6:$A$505,0)),0)),"")</f>
      </c>
      <c r="J121" s="12"/>
    </row>
    <row r="122" spans="1:10" x14ac:dyDescent="0.25">
      <c r="A122" s="17"/>
      <c r="B122" s="12"/>
      <c r="C122" s="16">
        <f>IF($B122="","",IFERROR(INDEX('Products'!$B$6:$B$505,MATCH($B122,'Products'!$A$6:$A$505,0)),"Unknown code"))</f>
      </c>
      <c r="D122" s="12"/>
      <c r="E122" s="14"/>
      <c r="F122" s="14"/>
      <c r="G122" s="15">
        <f>IF(OR($B122="",$D122=""),"",IF($F122&lt;&gt;"",$F122,IFERROR(IF($D122="In",INDEX('Products'!$E$6:$E$505,MATCH($B122,'Products'!$A$6:$A$505,0)),INDEX('Products'!$F$6:$F$505,MATCH($B122,'Products'!$A$6:$A$505,0))),"")))</f>
      </c>
      <c r="H122" s="15">
        <f>IF(OR($E122="",$G122=""),"",$E122*$G122)</f>
      </c>
      <c r="I122" s="15">
        <f>IF(AND($D122="Out",$E122&lt;&gt;"",$G122&lt;&gt;""),$E122*($G122-IFERROR(INDEX('Products'!$E$6:$E$505,MATCH($B122,'Products'!$A$6:$A$505,0)),0)),"")</f>
      </c>
      <c r="J122" s="12"/>
    </row>
    <row r="123" spans="1:10" x14ac:dyDescent="0.25">
      <c r="A123" s="17"/>
      <c r="B123" s="12"/>
      <c r="C123" s="16">
        <f>IF($B123="","",IFERROR(INDEX('Products'!$B$6:$B$505,MATCH($B123,'Products'!$A$6:$A$505,0)),"Unknown code"))</f>
      </c>
      <c r="D123" s="12"/>
      <c r="E123" s="14"/>
      <c r="F123" s="14"/>
      <c r="G123" s="15">
        <f>IF(OR($B123="",$D123=""),"",IF($F123&lt;&gt;"",$F123,IFERROR(IF($D123="In",INDEX('Products'!$E$6:$E$505,MATCH($B123,'Products'!$A$6:$A$505,0)),INDEX('Products'!$F$6:$F$505,MATCH($B123,'Products'!$A$6:$A$505,0))),"")))</f>
      </c>
      <c r="H123" s="15">
        <f>IF(OR($E123="",$G123=""),"",$E123*$G123)</f>
      </c>
      <c r="I123" s="15">
        <f>IF(AND($D123="Out",$E123&lt;&gt;"",$G123&lt;&gt;""),$E123*($G123-IFERROR(INDEX('Products'!$E$6:$E$505,MATCH($B123,'Products'!$A$6:$A$505,0)),0)),"")</f>
      </c>
      <c r="J123" s="12"/>
    </row>
    <row r="124" spans="1:10" x14ac:dyDescent="0.25">
      <c r="A124" s="17"/>
      <c r="B124" s="12"/>
      <c r="C124" s="16">
        <f>IF($B124="","",IFERROR(INDEX('Products'!$B$6:$B$505,MATCH($B124,'Products'!$A$6:$A$505,0)),"Unknown code"))</f>
      </c>
      <c r="D124" s="12"/>
      <c r="E124" s="14"/>
      <c r="F124" s="14"/>
      <c r="G124" s="15">
        <f>IF(OR($B124="",$D124=""),"",IF($F124&lt;&gt;"",$F124,IFERROR(IF($D124="In",INDEX('Products'!$E$6:$E$505,MATCH($B124,'Products'!$A$6:$A$505,0)),INDEX('Products'!$F$6:$F$505,MATCH($B124,'Products'!$A$6:$A$505,0))),"")))</f>
      </c>
      <c r="H124" s="15">
        <f>IF(OR($E124="",$G124=""),"",$E124*$G124)</f>
      </c>
      <c r="I124" s="15">
        <f>IF(AND($D124="Out",$E124&lt;&gt;"",$G124&lt;&gt;""),$E124*($G124-IFERROR(INDEX('Products'!$E$6:$E$505,MATCH($B124,'Products'!$A$6:$A$505,0)),0)),"")</f>
      </c>
      <c r="J124" s="12"/>
    </row>
    <row r="125" spans="1:10" x14ac:dyDescent="0.25">
      <c r="A125" s="17"/>
      <c r="B125" s="12"/>
      <c r="C125" s="16">
        <f>IF($B125="","",IFERROR(INDEX('Products'!$B$6:$B$505,MATCH($B125,'Products'!$A$6:$A$505,0)),"Unknown code"))</f>
      </c>
      <c r="D125" s="12"/>
      <c r="E125" s="14"/>
      <c r="F125" s="14"/>
      <c r="G125" s="15">
        <f>IF(OR($B125="",$D125=""),"",IF($F125&lt;&gt;"",$F125,IFERROR(IF($D125="In",INDEX('Products'!$E$6:$E$505,MATCH($B125,'Products'!$A$6:$A$505,0)),INDEX('Products'!$F$6:$F$505,MATCH($B125,'Products'!$A$6:$A$505,0))),"")))</f>
      </c>
      <c r="H125" s="15">
        <f>IF(OR($E125="",$G125=""),"",$E125*$G125)</f>
      </c>
      <c r="I125" s="15">
        <f>IF(AND($D125="Out",$E125&lt;&gt;"",$G125&lt;&gt;""),$E125*($G125-IFERROR(INDEX('Products'!$E$6:$E$505,MATCH($B125,'Products'!$A$6:$A$505,0)),0)),"")</f>
      </c>
      <c r="J125" s="12"/>
    </row>
    <row r="126" spans="1:10" x14ac:dyDescent="0.25">
      <c r="A126" s="17"/>
      <c r="B126" s="12"/>
      <c r="C126" s="16">
        <f>IF($B126="","",IFERROR(INDEX('Products'!$B$6:$B$505,MATCH($B126,'Products'!$A$6:$A$505,0)),"Unknown code"))</f>
      </c>
      <c r="D126" s="12"/>
      <c r="E126" s="14"/>
      <c r="F126" s="14"/>
      <c r="G126" s="15">
        <f>IF(OR($B126="",$D126=""),"",IF($F126&lt;&gt;"",$F126,IFERROR(IF($D126="In",INDEX('Products'!$E$6:$E$505,MATCH($B126,'Products'!$A$6:$A$505,0)),INDEX('Products'!$F$6:$F$505,MATCH($B126,'Products'!$A$6:$A$505,0))),"")))</f>
      </c>
      <c r="H126" s="15">
        <f>IF(OR($E126="",$G126=""),"",$E126*$G126)</f>
      </c>
      <c r="I126" s="15">
        <f>IF(AND($D126="Out",$E126&lt;&gt;"",$G126&lt;&gt;""),$E126*($G126-IFERROR(INDEX('Products'!$E$6:$E$505,MATCH($B126,'Products'!$A$6:$A$505,0)),0)),"")</f>
      </c>
      <c r="J126" s="12"/>
    </row>
    <row r="127" spans="1:10" x14ac:dyDescent="0.25">
      <c r="A127" s="17"/>
      <c r="B127" s="12"/>
      <c r="C127" s="16">
        <f>IF($B127="","",IFERROR(INDEX('Products'!$B$6:$B$505,MATCH($B127,'Products'!$A$6:$A$505,0)),"Unknown code"))</f>
      </c>
      <c r="D127" s="12"/>
      <c r="E127" s="14"/>
      <c r="F127" s="14"/>
      <c r="G127" s="15">
        <f>IF(OR($B127="",$D127=""),"",IF($F127&lt;&gt;"",$F127,IFERROR(IF($D127="In",INDEX('Products'!$E$6:$E$505,MATCH($B127,'Products'!$A$6:$A$505,0)),INDEX('Products'!$F$6:$F$505,MATCH($B127,'Products'!$A$6:$A$505,0))),"")))</f>
      </c>
      <c r="H127" s="15">
        <f>IF(OR($E127="",$G127=""),"",$E127*$G127)</f>
      </c>
      <c r="I127" s="15">
        <f>IF(AND($D127="Out",$E127&lt;&gt;"",$G127&lt;&gt;""),$E127*($G127-IFERROR(INDEX('Products'!$E$6:$E$505,MATCH($B127,'Products'!$A$6:$A$505,0)),0)),"")</f>
      </c>
      <c r="J127" s="12"/>
    </row>
    <row r="128" spans="1:10" x14ac:dyDescent="0.25">
      <c r="A128" s="17"/>
      <c r="B128" s="12"/>
      <c r="C128" s="16">
        <f>IF($B128="","",IFERROR(INDEX('Products'!$B$6:$B$505,MATCH($B128,'Products'!$A$6:$A$505,0)),"Unknown code"))</f>
      </c>
      <c r="D128" s="12"/>
      <c r="E128" s="14"/>
      <c r="F128" s="14"/>
      <c r="G128" s="15">
        <f>IF(OR($B128="",$D128=""),"",IF($F128&lt;&gt;"",$F128,IFERROR(IF($D128="In",INDEX('Products'!$E$6:$E$505,MATCH($B128,'Products'!$A$6:$A$505,0)),INDEX('Products'!$F$6:$F$505,MATCH($B128,'Products'!$A$6:$A$505,0))),"")))</f>
      </c>
      <c r="H128" s="15">
        <f>IF(OR($E128="",$G128=""),"",$E128*$G128)</f>
      </c>
      <c r="I128" s="15">
        <f>IF(AND($D128="Out",$E128&lt;&gt;"",$G128&lt;&gt;""),$E128*($G128-IFERROR(INDEX('Products'!$E$6:$E$505,MATCH($B128,'Products'!$A$6:$A$505,0)),0)),"")</f>
      </c>
      <c r="J128" s="12"/>
    </row>
    <row r="129" spans="1:10" x14ac:dyDescent="0.25">
      <c r="A129" s="17"/>
      <c r="B129" s="12"/>
      <c r="C129" s="16">
        <f>IF($B129="","",IFERROR(INDEX('Products'!$B$6:$B$505,MATCH($B129,'Products'!$A$6:$A$505,0)),"Unknown code"))</f>
      </c>
      <c r="D129" s="12"/>
      <c r="E129" s="14"/>
      <c r="F129" s="14"/>
      <c r="G129" s="15">
        <f>IF(OR($B129="",$D129=""),"",IF($F129&lt;&gt;"",$F129,IFERROR(IF($D129="In",INDEX('Products'!$E$6:$E$505,MATCH($B129,'Products'!$A$6:$A$505,0)),INDEX('Products'!$F$6:$F$505,MATCH($B129,'Products'!$A$6:$A$505,0))),"")))</f>
      </c>
      <c r="H129" s="15">
        <f>IF(OR($E129="",$G129=""),"",$E129*$G129)</f>
      </c>
      <c r="I129" s="15">
        <f>IF(AND($D129="Out",$E129&lt;&gt;"",$G129&lt;&gt;""),$E129*($G129-IFERROR(INDEX('Products'!$E$6:$E$505,MATCH($B129,'Products'!$A$6:$A$505,0)),0)),"")</f>
      </c>
      <c r="J129" s="12"/>
    </row>
    <row r="130" spans="1:10" x14ac:dyDescent="0.25">
      <c r="A130" s="17"/>
      <c r="B130" s="12"/>
      <c r="C130" s="16">
        <f>IF($B130="","",IFERROR(INDEX('Products'!$B$6:$B$505,MATCH($B130,'Products'!$A$6:$A$505,0)),"Unknown code"))</f>
      </c>
      <c r="D130" s="12"/>
      <c r="E130" s="14"/>
      <c r="F130" s="14"/>
      <c r="G130" s="15">
        <f>IF(OR($B130="",$D130=""),"",IF($F130&lt;&gt;"",$F130,IFERROR(IF($D130="In",INDEX('Products'!$E$6:$E$505,MATCH($B130,'Products'!$A$6:$A$505,0)),INDEX('Products'!$F$6:$F$505,MATCH($B130,'Products'!$A$6:$A$505,0))),"")))</f>
      </c>
      <c r="H130" s="15">
        <f>IF(OR($E130="",$G130=""),"",$E130*$G130)</f>
      </c>
      <c r="I130" s="15">
        <f>IF(AND($D130="Out",$E130&lt;&gt;"",$G130&lt;&gt;""),$E130*($G130-IFERROR(INDEX('Products'!$E$6:$E$505,MATCH($B130,'Products'!$A$6:$A$505,0)),0)),"")</f>
      </c>
      <c r="J130" s="12"/>
    </row>
    <row r="131" spans="1:10" x14ac:dyDescent="0.25">
      <c r="A131" s="17"/>
      <c r="B131" s="12"/>
      <c r="C131" s="16">
        <f>IF($B131="","",IFERROR(INDEX('Products'!$B$6:$B$505,MATCH($B131,'Products'!$A$6:$A$505,0)),"Unknown code"))</f>
      </c>
      <c r="D131" s="12"/>
      <c r="E131" s="14"/>
      <c r="F131" s="14"/>
      <c r="G131" s="15">
        <f>IF(OR($B131="",$D131=""),"",IF($F131&lt;&gt;"",$F131,IFERROR(IF($D131="In",INDEX('Products'!$E$6:$E$505,MATCH($B131,'Products'!$A$6:$A$505,0)),INDEX('Products'!$F$6:$F$505,MATCH($B131,'Products'!$A$6:$A$505,0))),"")))</f>
      </c>
      <c r="H131" s="15">
        <f>IF(OR($E131="",$G131=""),"",$E131*$G131)</f>
      </c>
      <c r="I131" s="15">
        <f>IF(AND($D131="Out",$E131&lt;&gt;"",$G131&lt;&gt;""),$E131*($G131-IFERROR(INDEX('Products'!$E$6:$E$505,MATCH($B131,'Products'!$A$6:$A$505,0)),0)),"")</f>
      </c>
      <c r="J131" s="12"/>
    </row>
    <row r="132" spans="1:10" x14ac:dyDescent="0.25">
      <c r="A132" s="17"/>
      <c r="B132" s="12"/>
      <c r="C132" s="16">
        <f>IF($B132="","",IFERROR(INDEX('Products'!$B$6:$B$505,MATCH($B132,'Products'!$A$6:$A$505,0)),"Unknown code"))</f>
      </c>
      <c r="D132" s="12"/>
      <c r="E132" s="14"/>
      <c r="F132" s="14"/>
      <c r="G132" s="15">
        <f>IF(OR($B132="",$D132=""),"",IF($F132&lt;&gt;"",$F132,IFERROR(IF($D132="In",INDEX('Products'!$E$6:$E$505,MATCH($B132,'Products'!$A$6:$A$505,0)),INDEX('Products'!$F$6:$F$505,MATCH($B132,'Products'!$A$6:$A$505,0))),"")))</f>
      </c>
      <c r="H132" s="15">
        <f>IF(OR($E132="",$G132=""),"",$E132*$G132)</f>
      </c>
      <c r="I132" s="15">
        <f>IF(AND($D132="Out",$E132&lt;&gt;"",$G132&lt;&gt;""),$E132*($G132-IFERROR(INDEX('Products'!$E$6:$E$505,MATCH($B132,'Products'!$A$6:$A$505,0)),0)),"")</f>
      </c>
      <c r="J132" s="12"/>
    </row>
    <row r="133" spans="1:10" x14ac:dyDescent="0.25">
      <c r="A133" s="17"/>
      <c r="B133" s="12"/>
      <c r="C133" s="16">
        <f>IF($B133="","",IFERROR(INDEX('Products'!$B$6:$B$505,MATCH($B133,'Products'!$A$6:$A$505,0)),"Unknown code"))</f>
      </c>
      <c r="D133" s="12"/>
      <c r="E133" s="14"/>
      <c r="F133" s="14"/>
      <c r="G133" s="15">
        <f>IF(OR($B133="",$D133=""),"",IF($F133&lt;&gt;"",$F133,IFERROR(IF($D133="In",INDEX('Products'!$E$6:$E$505,MATCH($B133,'Products'!$A$6:$A$505,0)),INDEX('Products'!$F$6:$F$505,MATCH($B133,'Products'!$A$6:$A$505,0))),"")))</f>
      </c>
      <c r="H133" s="15">
        <f>IF(OR($E133="",$G133=""),"",$E133*$G133)</f>
      </c>
      <c r="I133" s="15">
        <f>IF(AND($D133="Out",$E133&lt;&gt;"",$G133&lt;&gt;""),$E133*($G133-IFERROR(INDEX('Products'!$E$6:$E$505,MATCH($B133,'Products'!$A$6:$A$505,0)),0)),"")</f>
      </c>
      <c r="J133" s="12"/>
    </row>
    <row r="134" spans="1:10" x14ac:dyDescent="0.25">
      <c r="A134" s="17"/>
      <c r="B134" s="12"/>
      <c r="C134" s="16">
        <f>IF($B134="","",IFERROR(INDEX('Products'!$B$6:$B$505,MATCH($B134,'Products'!$A$6:$A$505,0)),"Unknown code"))</f>
      </c>
      <c r="D134" s="12"/>
      <c r="E134" s="14"/>
      <c r="F134" s="14"/>
      <c r="G134" s="15">
        <f>IF(OR($B134="",$D134=""),"",IF($F134&lt;&gt;"",$F134,IFERROR(IF($D134="In",INDEX('Products'!$E$6:$E$505,MATCH($B134,'Products'!$A$6:$A$505,0)),INDEX('Products'!$F$6:$F$505,MATCH($B134,'Products'!$A$6:$A$505,0))),"")))</f>
      </c>
      <c r="H134" s="15">
        <f>IF(OR($E134="",$G134=""),"",$E134*$G134)</f>
      </c>
      <c r="I134" s="15">
        <f>IF(AND($D134="Out",$E134&lt;&gt;"",$G134&lt;&gt;""),$E134*($G134-IFERROR(INDEX('Products'!$E$6:$E$505,MATCH($B134,'Products'!$A$6:$A$505,0)),0)),"")</f>
      </c>
      <c r="J134" s="12"/>
    </row>
    <row r="135" spans="1:10" x14ac:dyDescent="0.25">
      <c r="A135" s="17"/>
      <c r="B135" s="12"/>
      <c r="C135" s="16">
        <f>IF($B135="","",IFERROR(INDEX('Products'!$B$6:$B$505,MATCH($B135,'Products'!$A$6:$A$505,0)),"Unknown code"))</f>
      </c>
      <c r="D135" s="12"/>
      <c r="E135" s="14"/>
      <c r="F135" s="14"/>
      <c r="G135" s="15">
        <f>IF(OR($B135="",$D135=""),"",IF($F135&lt;&gt;"",$F135,IFERROR(IF($D135="In",INDEX('Products'!$E$6:$E$505,MATCH($B135,'Products'!$A$6:$A$505,0)),INDEX('Products'!$F$6:$F$505,MATCH($B135,'Products'!$A$6:$A$505,0))),"")))</f>
      </c>
      <c r="H135" s="15">
        <f>IF(OR($E135="",$G135=""),"",$E135*$G135)</f>
      </c>
      <c r="I135" s="15">
        <f>IF(AND($D135="Out",$E135&lt;&gt;"",$G135&lt;&gt;""),$E135*($G135-IFERROR(INDEX('Products'!$E$6:$E$505,MATCH($B135,'Products'!$A$6:$A$505,0)),0)),"")</f>
      </c>
      <c r="J135" s="12"/>
    </row>
    <row r="136" spans="1:10" x14ac:dyDescent="0.25">
      <c r="A136" s="17"/>
      <c r="B136" s="12"/>
      <c r="C136" s="16">
        <f>IF($B136="","",IFERROR(INDEX('Products'!$B$6:$B$505,MATCH($B136,'Products'!$A$6:$A$505,0)),"Unknown code"))</f>
      </c>
      <c r="D136" s="12"/>
      <c r="E136" s="14"/>
      <c r="F136" s="14"/>
      <c r="G136" s="15">
        <f>IF(OR($B136="",$D136=""),"",IF($F136&lt;&gt;"",$F136,IFERROR(IF($D136="In",INDEX('Products'!$E$6:$E$505,MATCH($B136,'Products'!$A$6:$A$505,0)),INDEX('Products'!$F$6:$F$505,MATCH($B136,'Products'!$A$6:$A$505,0))),"")))</f>
      </c>
      <c r="H136" s="15">
        <f>IF(OR($E136="",$G136=""),"",$E136*$G136)</f>
      </c>
      <c r="I136" s="15">
        <f>IF(AND($D136="Out",$E136&lt;&gt;"",$G136&lt;&gt;""),$E136*($G136-IFERROR(INDEX('Products'!$E$6:$E$505,MATCH($B136,'Products'!$A$6:$A$505,0)),0)),"")</f>
      </c>
      <c r="J136" s="12"/>
    </row>
    <row r="137" spans="1:10" x14ac:dyDescent="0.25">
      <c r="A137" s="17"/>
      <c r="B137" s="12"/>
      <c r="C137" s="16">
        <f>IF($B137="","",IFERROR(INDEX('Products'!$B$6:$B$505,MATCH($B137,'Products'!$A$6:$A$505,0)),"Unknown code"))</f>
      </c>
      <c r="D137" s="12"/>
      <c r="E137" s="14"/>
      <c r="F137" s="14"/>
      <c r="G137" s="15">
        <f>IF(OR($B137="",$D137=""),"",IF($F137&lt;&gt;"",$F137,IFERROR(IF($D137="In",INDEX('Products'!$E$6:$E$505,MATCH($B137,'Products'!$A$6:$A$505,0)),INDEX('Products'!$F$6:$F$505,MATCH($B137,'Products'!$A$6:$A$505,0))),"")))</f>
      </c>
      <c r="H137" s="15">
        <f>IF(OR($E137="",$G137=""),"",$E137*$G137)</f>
      </c>
      <c r="I137" s="15">
        <f>IF(AND($D137="Out",$E137&lt;&gt;"",$G137&lt;&gt;""),$E137*($G137-IFERROR(INDEX('Products'!$E$6:$E$505,MATCH($B137,'Products'!$A$6:$A$505,0)),0)),"")</f>
      </c>
      <c r="J137" s="12"/>
    </row>
    <row r="138" spans="1:10" x14ac:dyDescent="0.25">
      <c r="A138" s="17"/>
      <c r="B138" s="12"/>
      <c r="C138" s="16">
        <f>IF($B138="","",IFERROR(INDEX('Products'!$B$6:$B$505,MATCH($B138,'Products'!$A$6:$A$505,0)),"Unknown code"))</f>
      </c>
      <c r="D138" s="12"/>
      <c r="E138" s="14"/>
      <c r="F138" s="14"/>
      <c r="G138" s="15">
        <f>IF(OR($B138="",$D138=""),"",IF($F138&lt;&gt;"",$F138,IFERROR(IF($D138="In",INDEX('Products'!$E$6:$E$505,MATCH($B138,'Products'!$A$6:$A$505,0)),INDEX('Products'!$F$6:$F$505,MATCH($B138,'Products'!$A$6:$A$505,0))),"")))</f>
      </c>
      <c r="H138" s="15">
        <f>IF(OR($E138="",$G138=""),"",$E138*$G138)</f>
      </c>
      <c r="I138" s="15">
        <f>IF(AND($D138="Out",$E138&lt;&gt;"",$G138&lt;&gt;""),$E138*($G138-IFERROR(INDEX('Products'!$E$6:$E$505,MATCH($B138,'Products'!$A$6:$A$505,0)),0)),"")</f>
      </c>
      <c r="J138" s="12"/>
    </row>
    <row r="139" spans="1:10" x14ac:dyDescent="0.25">
      <c r="A139" s="17"/>
      <c r="B139" s="12"/>
      <c r="C139" s="16">
        <f>IF($B139="","",IFERROR(INDEX('Products'!$B$6:$B$505,MATCH($B139,'Products'!$A$6:$A$505,0)),"Unknown code"))</f>
      </c>
      <c r="D139" s="12"/>
      <c r="E139" s="14"/>
      <c r="F139" s="14"/>
      <c r="G139" s="15">
        <f>IF(OR($B139="",$D139=""),"",IF($F139&lt;&gt;"",$F139,IFERROR(IF($D139="In",INDEX('Products'!$E$6:$E$505,MATCH($B139,'Products'!$A$6:$A$505,0)),INDEX('Products'!$F$6:$F$505,MATCH($B139,'Products'!$A$6:$A$505,0))),"")))</f>
      </c>
      <c r="H139" s="15">
        <f>IF(OR($E139="",$G139=""),"",$E139*$G139)</f>
      </c>
      <c r="I139" s="15">
        <f>IF(AND($D139="Out",$E139&lt;&gt;"",$G139&lt;&gt;""),$E139*($G139-IFERROR(INDEX('Products'!$E$6:$E$505,MATCH($B139,'Products'!$A$6:$A$505,0)),0)),"")</f>
      </c>
      <c r="J139" s="12"/>
    </row>
    <row r="140" spans="1:10" x14ac:dyDescent="0.25">
      <c r="A140" s="17"/>
      <c r="B140" s="12"/>
      <c r="C140" s="16">
        <f>IF($B140="","",IFERROR(INDEX('Products'!$B$6:$B$505,MATCH($B140,'Products'!$A$6:$A$505,0)),"Unknown code"))</f>
      </c>
      <c r="D140" s="12"/>
      <c r="E140" s="14"/>
      <c r="F140" s="14"/>
      <c r="G140" s="15">
        <f>IF(OR($B140="",$D140=""),"",IF($F140&lt;&gt;"",$F140,IFERROR(IF($D140="In",INDEX('Products'!$E$6:$E$505,MATCH($B140,'Products'!$A$6:$A$505,0)),INDEX('Products'!$F$6:$F$505,MATCH($B140,'Products'!$A$6:$A$505,0))),"")))</f>
      </c>
      <c r="H140" s="15">
        <f>IF(OR($E140="",$G140=""),"",$E140*$G140)</f>
      </c>
      <c r="I140" s="15">
        <f>IF(AND($D140="Out",$E140&lt;&gt;"",$G140&lt;&gt;""),$E140*($G140-IFERROR(INDEX('Products'!$E$6:$E$505,MATCH($B140,'Products'!$A$6:$A$505,0)),0)),"")</f>
      </c>
      <c r="J140" s="12"/>
    </row>
    <row r="141" spans="1:10" x14ac:dyDescent="0.25">
      <c r="A141" s="17"/>
      <c r="B141" s="12"/>
      <c r="C141" s="16">
        <f>IF($B141="","",IFERROR(INDEX('Products'!$B$6:$B$505,MATCH($B141,'Products'!$A$6:$A$505,0)),"Unknown code"))</f>
      </c>
      <c r="D141" s="12"/>
      <c r="E141" s="14"/>
      <c r="F141" s="14"/>
      <c r="G141" s="15">
        <f>IF(OR($B141="",$D141=""),"",IF($F141&lt;&gt;"",$F141,IFERROR(IF($D141="In",INDEX('Products'!$E$6:$E$505,MATCH($B141,'Products'!$A$6:$A$505,0)),INDEX('Products'!$F$6:$F$505,MATCH($B141,'Products'!$A$6:$A$505,0))),"")))</f>
      </c>
      <c r="H141" s="15">
        <f>IF(OR($E141="",$G141=""),"",$E141*$G141)</f>
      </c>
      <c r="I141" s="15">
        <f>IF(AND($D141="Out",$E141&lt;&gt;"",$G141&lt;&gt;""),$E141*($G141-IFERROR(INDEX('Products'!$E$6:$E$505,MATCH($B141,'Products'!$A$6:$A$505,0)),0)),"")</f>
      </c>
      <c r="J141" s="12"/>
    </row>
    <row r="142" spans="1:10" x14ac:dyDescent="0.25">
      <c r="A142" s="17"/>
      <c r="B142" s="12"/>
      <c r="C142" s="16">
        <f>IF($B142="","",IFERROR(INDEX('Products'!$B$6:$B$505,MATCH($B142,'Products'!$A$6:$A$505,0)),"Unknown code"))</f>
      </c>
      <c r="D142" s="12"/>
      <c r="E142" s="14"/>
      <c r="F142" s="14"/>
      <c r="G142" s="15">
        <f>IF(OR($B142="",$D142=""),"",IF($F142&lt;&gt;"",$F142,IFERROR(IF($D142="In",INDEX('Products'!$E$6:$E$505,MATCH($B142,'Products'!$A$6:$A$505,0)),INDEX('Products'!$F$6:$F$505,MATCH($B142,'Products'!$A$6:$A$505,0))),"")))</f>
      </c>
      <c r="H142" s="15">
        <f>IF(OR($E142="",$G142=""),"",$E142*$G142)</f>
      </c>
      <c r="I142" s="15">
        <f>IF(AND($D142="Out",$E142&lt;&gt;"",$G142&lt;&gt;""),$E142*($G142-IFERROR(INDEX('Products'!$E$6:$E$505,MATCH($B142,'Products'!$A$6:$A$505,0)),0)),"")</f>
      </c>
      <c r="J142" s="12"/>
    </row>
    <row r="143" spans="1:10" x14ac:dyDescent="0.25">
      <c r="A143" s="17"/>
      <c r="B143" s="12"/>
      <c r="C143" s="16">
        <f>IF($B143="","",IFERROR(INDEX('Products'!$B$6:$B$505,MATCH($B143,'Products'!$A$6:$A$505,0)),"Unknown code"))</f>
      </c>
      <c r="D143" s="12"/>
      <c r="E143" s="14"/>
      <c r="F143" s="14"/>
      <c r="G143" s="15">
        <f>IF(OR($B143="",$D143=""),"",IF($F143&lt;&gt;"",$F143,IFERROR(IF($D143="In",INDEX('Products'!$E$6:$E$505,MATCH($B143,'Products'!$A$6:$A$505,0)),INDEX('Products'!$F$6:$F$505,MATCH($B143,'Products'!$A$6:$A$505,0))),"")))</f>
      </c>
      <c r="H143" s="15">
        <f>IF(OR($E143="",$G143=""),"",$E143*$G143)</f>
      </c>
      <c r="I143" s="15">
        <f>IF(AND($D143="Out",$E143&lt;&gt;"",$G143&lt;&gt;""),$E143*($G143-IFERROR(INDEX('Products'!$E$6:$E$505,MATCH($B143,'Products'!$A$6:$A$505,0)),0)),"")</f>
      </c>
      <c r="J143" s="12"/>
    </row>
    <row r="144" spans="1:10" x14ac:dyDescent="0.25">
      <c r="A144" s="17"/>
      <c r="B144" s="12"/>
      <c r="C144" s="16">
        <f>IF($B144="","",IFERROR(INDEX('Products'!$B$6:$B$505,MATCH($B144,'Products'!$A$6:$A$505,0)),"Unknown code"))</f>
      </c>
      <c r="D144" s="12"/>
      <c r="E144" s="14"/>
      <c r="F144" s="14"/>
      <c r="G144" s="15">
        <f>IF(OR($B144="",$D144=""),"",IF($F144&lt;&gt;"",$F144,IFERROR(IF($D144="In",INDEX('Products'!$E$6:$E$505,MATCH($B144,'Products'!$A$6:$A$505,0)),INDEX('Products'!$F$6:$F$505,MATCH($B144,'Products'!$A$6:$A$505,0))),"")))</f>
      </c>
      <c r="H144" s="15">
        <f>IF(OR($E144="",$G144=""),"",$E144*$G144)</f>
      </c>
      <c r="I144" s="15">
        <f>IF(AND($D144="Out",$E144&lt;&gt;"",$G144&lt;&gt;""),$E144*($G144-IFERROR(INDEX('Products'!$E$6:$E$505,MATCH($B144,'Products'!$A$6:$A$505,0)),0)),"")</f>
      </c>
      <c r="J144" s="12"/>
    </row>
    <row r="145" spans="1:10" x14ac:dyDescent="0.25">
      <c r="A145" s="17"/>
      <c r="B145" s="12"/>
      <c r="C145" s="16">
        <f>IF($B145="","",IFERROR(INDEX('Products'!$B$6:$B$505,MATCH($B145,'Products'!$A$6:$A$505,0)),"Unknown code"))</f>
      </c>
      <c r="D145" s="12"/>
      <c r="E145" s="14"/>
      <c r="F145" s="14"/>
      <c r="G145" s="15">
        <f>IF(OR($B145="",$D145=""),"",IF($F145&lt;&gt;"",$F145,IFERROR(IF($D145="In",INDEX('Products'!$E$6:$E$505,MATCH($B145,'Products'!$A$6:$A$505,0)),INDEX('Products'!$F$6:$F$505,MATCH($B145,'Products'!$A$6:$A$505,0))),"")))</f>
      </c>
      <c r="H145" s="15">
        <f>IF(OR($E145="",$G145=""),"",$E145*$G145)</f>
      </c>
      <c r="I145" s="15">
        <f>IF(AND($D145="Out",$E145&lt;&gt;"",$G145&lt;&gt;""),$E145*($G145-IFERROR(INDEX('Products'!$E$6:$E$505,MATCH($B145,'Products'!$A$6:$A$505,0)),0)),"")</f>
      </c>
      <c r="J145" s="12"/>
    </row>
    <row r="146" spans="1:10" x14ac:dyDescent="0.25">
      <c r="A146" s="17"/>
      <c r="B146" s="12"/>
      <c r="C146" s="16">
        <f>IF($B146="","",IFERROR(INDEX('Products'!$B$6:$B$505,MATCH($B146,'Products'!$A$6:$A$505,0)),"Unknown code"))</f>
      </c>
      <c r="D146" s="12"/>
      <c r="E146" s="14"/>
      <c r="F146" s="14"/>
      <c r="G146" s="15">
        <f>IF(OR($B146="",$D146=""),"",IF($F146&lt;&gt;"",$F146,IFERROR(IF($D146="In",INDEX('Products'!$E$6:$E$505,MATCH($B146,'Products'!$A$6:$A$505,0)),INDEX('Products'!$F$6:$F$505,MATCH($B146,'Products'!$A$6:$A$505,0))),"")))</f>
      </c>
      <c r="H146" s="15">
        <f>IF(OR($E146="",$G146=""),"",$E146*$G146)</f>
      </c>
      <c r="I146" s="15">
        <f>IF(AND($D146="Out",$E146&lt;&gt;"",$G146&lt;&gt;""),$E146*($G146-IFERROR(INDEX('Products'!$E$6:$E$505,MATCH($B146,'Products'!$A$6:$A$505,0)),0)),"")</f>
      </c>
      <c r="J146" s="12"/>
    </row>
    <row r="147" spans="1:10" x14ac:dyDescent="0.25">
      <c r="A147" s="17"/>
      <c r="B147" s="12"/>
      <c r="C147" s="16">
        <f>IF($B147="","",IFERROR(INDEX('Products'!$B$6:$B$505,MATCH($B147,'Products'!$A$6:$A$505,0)),"Unknown code"))</f>
      </c>
      <c r="D147" s="12"/>
      <c r="E147" s="14"/>
      <c r="F147" s="14"/>
      <c r="G147" s="15">
        <f>IF(OR($B147="",$D147=""),"",IF($F147&lt;&gt;"",$F147,IFERROR(IF($D147="In",INDEX('Products'!$E$6:$E$505,MATCH($B147,'Products'!$A$6:$A$505,0)),INDEX('Products'!$F$6:$F$505,MATCH($B147,'Products'!$A$6:$A$505,0))),"")))</f>
      </c>
      <c r="H147" s="15">
        <f>IF(OR($E147="",$G147=""),"",$E147*$G147)</f>
      </c>
      <c r="I147" s="15">
        <f>IF(AND($D147="Out",$E147&lt;&gt;"",$G147&lt;&gt;""),$E147*($G147-IFERROR(INDEX('Products'!$E$6:$E$505,MATCH($B147,'Products'!$A$6:$A$505,0)),0)),"")</f>
      </c>
      <c r="J147" s="12"/>
    </row>
    <row r="148" spans="1:10" x14ac:dyDescent="0.25">
      <c r="A148" s="17"/>
      <c r="B148" s="12"/>
      <c r="C148" s="16">
        <f>IF($B148="","",IFERROR(INDEX('Products'!$B$6:$B$505,MATCH($B148,'Products'!$A$6:$A$505,0)),"Unknown code"))</f>
      </c>
      <c r="D148" s="12"/>
      <c r="E148" s="14"/>
      <c r="F148" s="14"/>
      <c r="G148" s="15">
        <f>IF(OR($B148="",$D148=""),"",IF($F148&lt;&gt;"",$F148,IFERROR(IF($D148="In",INDEX('Products'!$E$6:$E$505,MATCH($B148,'Products'!$A$6:$A$505,0)),INDEX('Products'!$F$6:$F$505,MATCH($B148,'Products'!$A$6:$A$505,0))),"")))</f>
      </c>
      <c r="H148" s="15">
        <f>IF(OR($E148="",$G148=""),"",$E148*$G148)</f>
      </c>
      <c r="I148" s="15">
        <f>IF(AND($D148="Out",$E148&lt;&gt;"",$G148&lt;&gt;""),$E148*($G148-IFERROR(INDEX('Products'!$E$6:$E$505,MATCH($B148,'Products'!$A$6:$A$505,0)),0)),"")</f>
      </c>
      <c r="J148" s="12"/>
    </row>
    <row r="149" spans="1:10" x14ac:dyDescent="0.25">
      <c r="A149" s="17"/>
      <c r="B149" s="12"/>
      <c r="C149" s="16">
        <f>IF($B149="","",IFERROR(INDEX('Products'!$B$6:$B$505,MATCH($B149,'Products'!$A$6:$A$505,0)),"Unknown code"))</f>
      </c>
      <c r="D149" s="12"/>
      <c r="E149" s="14"/>
      <c r="F149" s="14"/>
      <c r="G149" s="15">
        <f>IF(OR($B149="",$D149=""),"",IF($F149&lt;&gt;"",$F149,IFERROR(IF($D149="In",INDEX('Products'!$E$6:$E$505,MATCH($B149,'Products'!$A$6:$A$505,0)),INDEX('Products'!$F$6:$F$505,MATCH($B149,'Products'!$A$6:$A$505,0))),"")))</f>
      </c>
      <c r="H149" s="15">
        <f>IF(OR($E149="",$G149=""),"",$E149*$G149)</f>
      </c>
      <c r="I149" s="15">
        <f>IF(AND($D149="Out",$E149&lt;&gt;"",$G149&lt;&gt;""),$E149*($G149-IFERROR(INDEX('Products'!$E$6:$E$505,MATCH($B149,'Products'!$A$6:$A$505,0)),0)),"")</f>
      </c>
      <c r="J149" s="12"/>
    </row>
    <row r="150" spans="1:10" x14ac:dyDescent="0.25">
      <c r="A150" s="17"/>
      <c r="B150" s="12"/>
      <c r="C150" s="16">
        <f>IF($B150="","",IFERROR(INDEX('Products'!$B$6:$B$505,MATCH($B150,'Products'!$A$6:$A$505,0)),"Unknown code"))</f>
      </c>
      <c r="D150" s="12"/>
      <c r="E150" s="14"/>
      <c r="F150" s="14"/>
      <c r="G150" s="15">
        <f>IF(OR($B150="",$D150=""),"",IF($F150&lt;&gt;"",$F150,IFERROR(IF($D150="In",INDEX('Products'!$E$6:$E$505,MATCH($B150,'Products'!$A$6:$A$505,0)),INDEX('Products'!$F$6:$F$505,MATCH($B150,'Products'!$A$6:$A$505,0))),"")))</f>
      </c>
      <c r="H150" s="15">
        <f>IF(OR($E150="",$G150=""),"",$E150*$G150)</f>
      </c>
      <c r="I150" s="15">
        <f>IF(AND($D150="Out",$E150&lt;&gt;"",$G150&lt;&gt;""),$E150*($G150-IFERROR(INDEX('Products'!$E$6:$E$505,MATCH($B150,'Products'!$A$6:$A$505,0)),0)),"")</f>
      </c>
      <c r="J150" s="12"/>
    </row>
    <row r="151" spans="1:10" x14ac:dyDescent="0.25">
      <c r="A151" s="17"/>
      <c r="B151" s="12"/>
      <c r="C151" s="16">
        <f>IF($B151="","",IFERROR(INDEX('Products'!$B$6:$B$505,MATCH($B151,'Products'!$A$6:$A$505,0)),"Unknown code"))</f>
      </c>
      <c r="D151" s="12"/>
      <c r="E151" s="14"/>
      <c r="F151" s="14"/>
      <c r="G151" s="15">
        <f>IF(OR($B151="",$D151=""),"",IF($F151&lt;&gt;"",$F151,IFERROR(IF($D151="In",INDEX('Products'!$E$6:$E$505,MATCH($B151,'Products'!$A$6:$A$505,0)),INDEX('Products'!$F$6:$F$505,MATCH($B151,'Products'!$A$6:$A$505,0))),"")))</f>
      </c>
      <c r="H151" s="15">
        <f>IF(OR($E151="",$G151=""),"",$E151*$G151)</f>
      </c>
      <c r="I151" s="15">
        <f>IF(AND($D151="Out",$E151&lt;&gt;"",$G151&lt;&gt;""),$E151*($G151-IFERROR(INDEX('Products'!$E$6:$E$505,MATCH($B151,'Products'!$A$6:$A$505,0)),0)),"")</f>
      </c>
      <c r="J151" s="12"/>
    </row>
    <row r="152" spans="1:10" x14ac:dyDescent="0.25">
      <c r="A152" s="17"/>
      <c r="B152" s="12"/>
      <c r="C152" s="16">
        <f>IF($B152="","",IFERROR(INDEX('Products'!$B$6:$B$505,MATCH($B152,'Products'!$A$6:$A$505,0)),"Unknown code"))</f>
      </c>
      <c r="D152" s="12"/>
      <c r="E152" s="14"/>
      <c r="F152" s="14"/>
      <c r="G152" s="15">
        <f>IF(OR($B152="",$D152=""),"",IF($F152&lt;&gt;"",$F152,IFERROR(IF($D152="In",INDEX('Products'!$E$6:$E$505,MATCH($B152,'Products'!$A$6:$A$505,0)),INDEX('Products'!$F$6:$F$505,MATCH($B152,'Products'!$A$6:$A$505,0))),"")))</f>
      </c>
      <c r="H152" s="15">
        <f>IF(OR($E152="",$G152=""),"",$E152*$G152)</f>
      </c>
      <c r="I152" s="15">
        <f>IF(AND($D152="Out",$E152&lt;&gt;"",$G152&lt;&gt;""),$E152*($G152-IFERROR(INDEX('Products'!$E$6:$E$505,MATCH($B152,'Products'!$A$6:$A$505,0)),0)),"")</f>
      </c>
      <c r="J152" s="12"/>
    </row>
    <row r="153" spans="1:10" x14ac:dyDescent="0.25">
      <c r="A153" s="17"/>
      <c r="B153" s="12"/>
      <c r="C153" s="16">
        <f>IF($B153="","",IFERROR(INDEX('Products'!$B$6:$B$505,MATCH($B153,'Products'!$A$6:$A$505,0)),"Unknown code"))</f>
      </c>
      <c r="D153" s="12"/>
      <c r="E153" s="14"/>
      <c r="F153" s="14"/>
      <c r="G153" s="15">
        <f>IF(OR($B153="",$D153=""),"",IF($F153&lt;&gt;"",$F153,IFERROR(IF($D153="In",INDEX('Products'!$E$6:$E$505,MATCH($B153,'Products'!$A$6:$A$505,0)),INDEX('Products'!$F$6:$F$505,MATCH($B153,'Products'!$A$6:$A$505,0))),"")))</f>
      </c>
      <c r="H153" s="15">
        <f>IF(OR($E153="",$G153=""),"",$E153*$G153)</f>
      </c>
      <c r="I153" s="15">
        <f>IF(AND($D153="Out",$E153&lt;&gt;"",$G153&lt;&gt;""),$E153*($G153-IFERROR(INDEX('Products'!$E$6:$E$505,MATCH($B153,'Products'!$A$6:$A$505,0)),0)),"")</f>
      </c>
      <c r="J153" s="12"/>
    </row>
    <row r="154" spans="1:10" x14ac:dyDescent="0.25">
      <c r="A154" s="17"/>
      <c r="B154" s="12"/>
      <c r="C154" s="16">
        <f>IF($B154="","",IFERROR(INDEX('Products'!$B$6:$B$505,MATCH($B154,'Products'!$A$6:$A$505,0)),"Unknown code"))</f>
      </c>
      <c r="D154" s="12"/>
      <c r="E154" s="14"/>
      <c r="F154" s="14"/>
      <c r="G154" s="15">
        <f>IF(OR($B154="",$D154=""),"",IF($F154&lt;&gt;"",$F154,IFERROR(IF($D154="In",INDEX('Products'!$E$6:$E$505,MATCH($B154,'Products'!$A$6:$A$505,0)),INDEX('Products'!$F$6:$F$505,MATCH($B154,'Products'!$A$6:$A$505,0))),"")))</f>
      </c>
      <c r="H154" s="15">
        <f>IF(OR($E154="",$G154=""),"",$E154*$G154)</f>
      </c>
      <c r="I154" s="15">
        <f>IF(AND($D154="Out",$E154&lt;&gt;"",$G154&lt;&gt;""),$E154*($G154-IFERROR(INDEX('Products'!$E$6:$E$505,MATCH($B154,'Products'!$A$6:$A$505,0)),0)),"")</f>
      </c>
      <c r="J154" s="12"/>
    </row>
    <row r="155" spans="1:10" x14ac:dyDescent="0.25">
      <c r="A155" s="17"/>
      <c r="B155" s="12"/>
      <c r="C155" s="16">
        <f>IF($B155="","",IFERROR(INDEX('Products'!$B$6:$B$505,MATCH($B155,'Products'!$A$6:$A$505,0)),"Unknown code"))</f>
      </c>
      <c r="D155" s="12"/>
      <c r="E155" s="14"/>
      <c r="F155" s="14"/>
      <c r="G155" s="15">
        <f>IF(OR($B155="",$D155=""),"",IF($F155&lt;&gt;"",$F155,IFERROR(IF($D155="In",INDEX('Products'!$E$6:$E$505,MATCH($B155,'Products'!$A$6:$A$505,0)),INDEX('Products'!$F$6:$F$505,MATCH($B155,'Products'!$A$6:$A$505,0))),"")))</f>
      </c>
      <c r="H155" s="15">
        <f>IF(OR($E155="",$G155=""),"",$E155*$G155)</f>
      </c>
      <c r="I155" s="15">
        <f>IF(AND($D155="Out",$E155&lt;&gt;"",$G155&lt;&gt;""),$E155*($G155-IFERROR(INDEX('Products'!$E$6:$E$505,MATCH($B155,'Products'!$A$6:$A$505,0)),0)),"")</f>
      </c>
      <c r="J155" s="12"/>
    </row>
    <row r="156" spans="1:10" x14ac:dyDescent="0.25">
      <c r="A156" s="17"/>
      <c r="B156" s="12"/>
      <c r="C156" s="16">
        <f>IF($B156="","",IFERROR(INDEX('Products'!$B$6:$B$505,MATCH($B156,'Products'!$A$6:$A$505,0)),"Unknown code"))</f>
      </c>
      <c r="D156" s="12"/>
      <c r="E156" s="14"/>
      <c r="F156" s="14"/>
      <c r="G156" s="15">
        <f>IF(OR($B156="",$D156=""),"",IF($F156&lt;&gt;"",$F156,IFERROR(IF($D156="In",INDEX('Products'!$E$6:$E$505,MATCH($B156,'Products'!$A$6:$A$505,0)),INDEX('Products'!$F$6:$F$505,MATCH($B156,'Products'!$A$6:$A$505,0))),"")))</f>
      </c>
      <c r="H156" s="15">
        <f>IF(OR($E156="",$G156=""),"",$E156*$G156)</f>
      </c>
      <c r="I156" s="15">
        <f>IF(AND($D156="Out",$E156&lt;&gt;"",$G156&lt;&gt;""),$E156*($G156-IFERROR(INDEX('Products'!$E$6:$E$505,MATCH($B156,'Products'!$A$6:$A$505,0)),0)),"")</f>
      </c>
      <c r="J156" s="12"/>
    </row>
    <row r="157" spans="1:10" x14ac:dyDescent="0.25">
      <c r="A157" s="17"/>
      <c r="B157" s="12"/>
      <c r="C157" s="16">
        <f>IF($B157="","",IFERROR(INDEX('Products'!$B$6:$B$505,MATCH($B157,'Products'!$A$6:$A$505,0)),"Unknown code"))</f>
      </c>
      <c r="D157" s="12"/>
      <c r="E157" s="14"/>
      <c r="F157" s="14"/>
      <c r="G157" s="15">
        <f>IF(OR($B157="",$D157=""),"",IF($F157&lt;&gt;"",$F157,IFERROR(IF($D157="In",INDEX('Products'!$E$6:$E$505,MATCH($B157,'Products'!$A$6:$A$505,0)),INDEX('Products'!$F$6:$F$505,MATCH($B157,'Products'!$A$6:$A$505,0))),"")))</f>
      </c>
      <c r="H157" s="15">
        <f>IF(OR($E157="",$G157=""),"",$E157*$G157)</f>
      </c>
      <c r="I157" s="15">
        <f>IF(AND($D157="Out",$E157&lt;&gt;"",$G157&lt;&gt;""),$E157*($G157-IFERROR(INDEX('Products'!$E$6:$E$505,MATCH($B157,'Products'!$A$6:$A$505,0)),0)),"")</f>
      </c>
      <c r="J157" s="12"/>
    </row>
    <row r="158" spans="1:10" x14ac:dyDescent="0.25">
      <c r="A158" s="17"/>
      <c r="B158" s="12"/>
      <c r="C158" s="16">
        <f>IF($B158="","",IFERROR(INDEX('Products'!$B$6:$B$505,MATCH($B158,'Products'!$A$6:$A$505,0)),"Unknown code"))</f>
      </c>
      <c r="D158" s="12"/>
      <c r="E158" s="14"/>
      <c r="F158" s="14"/>
      <c r="G158" s="15">
        <f>IF(OR($B158="",$D158=""),"",IF($F158&lt;&gt;"",$F158,IFERROR(IF($D158="In",INDEX('Products'!$E$6:$E$505,MATCH($B158,'Products'!$A$6:$A$505,0)),INDEX('Products'!$F$6:$F$505,MATCH($B158,'Products'!$A$6:$A$505,0))),"")))</f>
      </c>
      <c r="H158" s="15">
        <f>IF(OR($E158="",$G158=""),"",$E158*$G158)</f>
      </c>
      <c r="I158" s="15">
        <f>IF(AND($D158="Out",$E158&lt;&gt;"",$G158&lt;&gt;""),$E158*($G158-IFERROR(INDEX('Products'!$E$6:$E$505,MATCH($B158,'Products'!$A$6:$A$505,0)),0)),"")</f>
      </c>
      <c r="J158" s="12"/>
    </row>
    <row r="159" spans="1:10" x14ac:dyDescent="0.25">
      <c r="A159" s="17"/>
      <c r="B159" s="12"/>
      <c r="C159" s="16">
        <f>IF($B159="","",IFERROR(INDEX('Products'!$B$6:$B$505,MATCH($B159,'Products'!$A$6:$A$505,0)),"Unknown code"))</f>
      </c>
      <c r="D159" s="12"/>
      <c r="E159" s="14"/>
      <c r="F159" s="14"/>
      <c r="G159" s="15">
        <f>IF(OR($B159="",$D159=""),"",IF($F159&lt;&gt;"",$F159,IFERROR(IF($D159="In",INDEX('Products'!$E$6:$E$505,MATCH($B159,'Products'!$A$6:$A$505,0)),INDEX('Products'!$F$6:$F$505,MATCH($B159,'Products'!$A$6:$A$505,0))),"")))</f>
      </c>
      <c r="H159" s="15">
        <f>IF(OR($E159="",$G159=""),"",$E159*$G159)</f>
      </c>
      <c r="I159" s="15">
        <f>IF(AND($D159="Out",$E159&lt;&gt;"",$G159&lt;&gt;""),$E159*($G159-IFERROR(INDEX('Products'!$E$6:$E$505,MATCH($B159,'Products'!$A$6:$A$505,0)),0)),"")</f>
      </c>
      <c r="J159" s="12"/>
    </row>
    <row r="160" spans="1:10" x14ac:dyDescent="0.25">
      <c r="A160" s="17"/>
      <c r="B160" s="12"/>
      <c r="C160" s="16">
        <f>IF($B160="","",IFERROR(INDEX('Products'!$B$6:$B$505,MATCH($B160,'Products'!$A$6:$A$505,0)),"Unknown code"))</f>
      </c>
      <c r="D160" s="12"/>
      <c r="E160" s="14"/>
      <c r="F160" s="14"/>
      <c r="G160" s="15">
        <f>IF(OR($B160="",$D160=""),"",IF($F160&lt;&gt;"",$F160,IFERROR(IF($D160="In",INDEX('Products'!$E$6:$E$505,MATCH($B160,'Products'!$A$6:$A$505,0)),INDEX('Products'!$F$6:$F$505,MATCH($B160,'Products'!$A$6:$A$505,0))),"")))</f>
      </c>
      <c r="H160" s="15">
        <f>IF(OR($E160="",$G160=""),"",$E160*$G160)</f>
      </c>
      <c r="I160" s="15">
        <f>IF(AND($D160="Out",$E160&lt;&gt;"",$G160&lt;&gt;""),$E160*($G160-IFERROR(INDEX('Products'!$E$6:$E$505,MATCH($B160,'Products'!$A$6:$A$505,0)),0)),"")</f>
      </c>
      <c r="J160" s="12"/>
    </row>
    <row r="161" spans="1:10" x14ac:dyDescent="0.25">
      <c r="A161" s="17"/>
      <c r="B161" s="12"/>
      <c r="C161" s="16">
        <f>IF($B161="","",IFERROR(INDEX('Products'!$B$6:$B$505,MATCH($B161,'Products'!$A$6:$A$505,0)),"Unknown code"))</f>
      </c>
      <c r="D161" s="12"/>
      <c r="E161" s="14"/>
      <c r="F161" s="14"/>
      <c r="G161" s="15">
        <f>IF(OR($B161="",$D161=""),"",IF($F161&lt;&gt;"",$F161,IFERROR(IF($D161="In",INDEX('Products'!$E$6:$E$505,MATCH($B161,'Products'!$A$6:$A$505,0)),INDEX('Products'!$F$6:$F$505,MATCH($B161,'Products'!$A$6:$A$505,0))),"")))</f>
      </c>
      <c r="H161" s="15">
        <f>IF(OR($E161="",$G161=""),"",$E161*$G161)</f>
      </c>
      <c r="I161" s="15">
        <f>IF(AND($D161="Out",$E161&lt;&gt;"",$G161&lt;&gt;""),$E161*($G161-IFERROR(INDEX('Products'!$E$6:$E$505,MATCH($B161,'Products'!$A$6:$A$505,0)),0)),"")</f>
      </c>
      <c r="J161" s="12"/>
    </row>
    <row r="162" spans="1:10" x14ac:dyDescent="0.25">
      <c r="A162" s="17"/>
      <c r="B162" s="12"/>
      <c r="C162" s="16">
        <f>IF($B162="","",IFERROR(INDEX('Products'!$B$6:$B$505,MATCH($B162,'Products'!$A$6:$A$505,0)),"Unknown code"))</f>
      </c>
      <c r="D162" s="12"/>
      <c r="E162" s="14"/>
      <c r="F162" s="14"/>
      <c r="G162" s="15">
        <f>IF(OR($B162="",$D162=""),"",IF($F162&lt;&gt;"",$F162,IFERROR(IF($D162="In",INDEX('Products'!$E$6:$E$505,MATCH($B162,'Products'!$A$6:$A$505,0)),INDEX('Products'!$F$6:$F$505,MATCH($B162,'Products'!$A$6:$A$505,0))),"")))</f>
      </c>
      <c r="H162" s="15">
        <f>IF(OR($E162="",$G162=""),"",$E162*$G162)</f>
      </c>
      <c r="I162" s="15">
        <f>IF(AND($D162="Out",$E162&lt;&gt;"",$G162&lt;&gt;""),$E162*($G162-IFERROR(INDEX('Products'!$E$6:$E$505,MATCH($B162,'Products'!$A$6:$A$505,0)),0)),"")</f>
      </c>
      <c r="J162" s="12"/>
    </row>
    <row r="163" spans="1:10" x14ac:dyDescent="0.25">
      <c r="A163" s="17"/>
      <c r="B163" s="12"/>
      <c r="C163" s="16">
        <f>IF($B163="","",IFERROR(INDEX('Products'!$B$6:$B$505,MATCH($B163,'Products'!$A$6:$A$505,0)),"Unknown code"))</f>
      </c>
      <c r="D163" s="12"/>
      <c r="E163" s="14"/>
      <c r="F163" s="14"/>
      <c r="G163" s="15">
        <f>IF(OR($B163="",$D163=""),"",IF($F163&lt;&gt;"",$F163,IFERROR(IF($D163="In",INDEX('Products'!$E$6:$E$505,MATCH($B163,'Products'!$A$6:$A$505,0)),INDEX('Products'!$F$6:$F$505,MATCH($B163,'Products'!$A$6:$A$505,0))),"")))</f>
      </c>
      <c r="H163" s="15">
        <f>IF(OR($E163="",$G163=""),"",$E163*$G163)</f>
      </c>
      <c r="I163" s="15">
        <f>IF(AND($D163="Out",$E163&lt;&gt;"",$G163&lt;&gt;""),$E163*($G163-IFERROR(INDEX('Products'!$E$6:$E$505,MATCH($B163,'Products'!$A$6:$A$505,0)),0)),"")</f>
      </c>
      <c r="J163" s="12"/>
    </row>
    <row r="164" spans="1:10" x14ac:dyDescent="0.25">
      <c r="A164" s="17"/>
      <c r="B164" s="12"/>
      <c r="C164" s="16">
        <f>IF($B164="","",IFERROR(INDEX('Products'!$B$6:$B$505,MATCH($B164,'Products'!$A$6:$A$505,0)),"Unknown code"))</f>
      </c>
      <c r="D164" s="12"/>
      <c r="E164" s="14"/>
      <c r="F164" s="14"/>
      <c r="G164" s="15">
        <f>IF(OR($B164="",$D164=""),"",IF($F164&lt;&gt;"",$F164,IFERROR(IF($D164="In",INDEX('Products'!$E$6:$E$505,MATCH($B164,'Products'!$A$6:$A$505,0)),INDEX('Products'!$F$6:$F$505,MATCH($B164,'Products'!$A$6:$A$505,0))),"")))</f>
      </c>
      <c r="H164" s="15">
        <f>IF(OR($E164="",$G164=""),"",$E164*$G164)</f>
      </c>
      <c r="I164" s="15">
        <f>IF(AND($D164="Out",$E164&lt;&gt;"",$G164&lt;&gt;""),$E164*($G164-IFERROR(INDEX('Products'!$E$6:$E$505,MATCH($B164,'Products'!$A$6:$A$505,0)),0)),"")</f>
      </c>
      <c r="J164" s="12"/>
    </row>
    <row r="165" spans="1:10" x14ac:dyDescent="0.25">
      <c r="A165" s="17"/>
      <c r="B165" s="12"/>
      <c r="C165" s="16">
        <f>IF($B165="","",IFERROR(INDEX('Products'!$B$6:$B$505,MATCH($B165,'Products'!$A$6:$A$505,0)),"Unknown code"))</f>
      </c>
      <c r="D165" s="12"/>
      <c r="E165" s="14"/>
      <c r="F165" s="14"/>
      <c r="G165" s="15">
        <f>IF(OR($B165="",$D165=""),"",IF($F165&lt;&gt;"",$F165,IFERROR(IF($D165="In",INDEX('Products'!$E$6:$E$505,MATCH($B165,'Products'!$A$6:$A$505,0)),INDEX('Products'!$F$6:$F$505,MATCH($B165,'Products'!$A$6:$A$505,0))),"")))</f>
      </c>
      <c r="H165" s="15">
        <f>IF(OR($E165="",$G165=""),"",$E165*$G165)</f>
      </c>
      <c r="I165" s="15">
        <f>IF(AND($D165="Out",$E165&lt;&gt;"",$G165&lt;&gt;""),$E165*($G165-IFERROR(INDEX('Products'!$E$6:$E$505,MATCH($B165,'Products'!$A$6:$A$505,0)),0)),"")</f>
      </c>
      <c r="J165" s="12"/>
    </row>
    <row r="166" spans="1:10" x14ac:dyDescent="0.25">
      <c r="A166" s="17"/>
      <c r="B166" s="12"/>
      <c r="C166" s="16">
        <f>IF($B166="","",IFERROR(INDEX('Products'!$B$6:$B$505,MATCH($B166,'Products'!$A$6:$A$505,0)),"Unknown code"))</f>
      </c>
      <c r="D166" s="12"/>
      <c r="E166" s="14"/>
      <c r="F166" s="14"/>
      <c r="G166" s="15">
        <f>IF(OR($B166="",$D166=""),"",IF($F166&lt;&gt;"",$F166,IFERROR(IF($D166="In",INDEX('Products'!$E$6:$E$505,MATCH($B166,'Products'!$A$6:$A$505,0)),INDEX('Products'!$F$6:$F$505,MATCH($B166,'Products'!$A$6:$A$505,0))),"")))</f>
      </c>
      <c r="H166" s="15">
        <f>IF(OR($E166="",$G166=""),"",$E166*$G166)</f>
      </c>
      <c r="I166" s="15">
        <f>IF(AND($D166="Out",$E166&lt;&gt;"",$G166&lt;&gt;""),$E166*($G166-IFERROR(INDEX('Products'!$E$6:$E$505,MATCH($B166,'Products'!$A$6:$A$505,0)),0)),"")</f>
      </c>
      <c r="J166" s="12"/>
    </row>
    <row r="167" spans="1:10" x14ac:dyDescent="0.25">
      <c r="A167" s="17"/>
      <c r="B167" s="12"/>
      <c r="C167" s="16">
        <f>IF($B167="","",IFERROR(INDEX('Products'!$B$6:$B$505,MATCH($B167,'Products'!$A$6:$A$505,0)),"Unknown code"))</f>
      </c>
      <c r="D167" s="12"/>
      <c r="E167" s="14"/>
      <c r="F167" s="14"/>
      <c r="G167" s="15">
        <f>IF(OR($B167="",$D167=""),"",IF($F167&lt;&gt;"",$F167,IFERROR(IF($D167="In",INDEX('Products'!$E$6:$E$505,MATCH($B167,'Products'!$A$6:$A$505,0)),INDEX('Products'!$F$6:$F$505,MATCH($B167,'Products'!$A$6:$A$505,0))),"")))</f>
      </c>
      <c r="H167" s="15">
        <f>IF(OR($E167="",$G167=""),"",$E167*$G167)</f>
      </c>
      <c r="I167" s="15">
        <f>IF(AND($D167="Out",$E167&lt;&gt;"",$G167&lt;&gt;""),$E167*($G167-IFERROR(INDEX('Products'!$E$6:$E$505,MATCH($B167,'Products'!$A$6:$A$505,0)),0)),"")</f>
      </c>
      <c r="J167" s="12"/>
    </row>
    <row r="168" spans="1:10" x14ac:dyDescent="0.25">
      <c r="A168" s="17"/>
      <c r="B168" s="12"/>
      <c r="C168" s="16">
        <f>IF($B168="","",IFERROR(INDEX('Products'!$B$6:$B$505,MATCH($B168,'Products'!$A$6:$A$505,0)),"Unknown code"))</f>
      </c>
      <c r="D168" s="12"/>
      <c r="E168" s="14"/>
      <c r="F168" s="14"/>
      <c r="G168" s="15">
        <f>IF(OR($B168="",$D168=""),"",IF($F168&lt;&gt;"",$F168,IFERROR(IF($D168="In",INDEX('Products'!$E$6:$E$505,MATCH($B168,'Products'!$A$6:$A$505,0)),INDEX('Products'!$F$6:$F$505,MATCH($B168,'Products'!$A$6:$A$505,0))),"")))</f>
      </c>
      <c r="H168" s="15">
        <f>IF(OR($E168="",$G168=""),"",$E168*$G168)</f>
      </c>
      <c r="I168" s="15">
        <f>IF(AND($D168="Out",$E168&lt;&gt;"",$G168&lt;&gt;""),$E168*($G168-IFERROR(INDEX('Products'!$E$6:$E$505,MATCH($B168,'Products'!$A$6:$A$505,0)),0)),"")</f>
      </c>
      <c r="J168" s="12"/>
    </row>
    <row r="169" spans="1:10" x14ac:dyDescent="0.25">
      <c r="A169" s="17"/>
      <c r="B169" s="12"/>
      <c r="C169" s="16">
        <f>IF($B169="","",IFERROR(INDEX('Products'!$B$6:$B$505,MATCH($B169,'Products'!$A$6:$A$505,0)),"Unknown code"))</f>
      </c>
      <c r="D169" s="12"/>
      <c r="E169" s="14"/>
      <c r="F169" s="14"/>
      <c r="G169" s="15">
        <f>IF(OR($B169="",$D169=""),"",IF($F169&lt;&gt;"",$F169,IFERROR(IF($D169="In",INDEX('Products'!$E$6:$E$505,MATCH($B169,'Products'!$A$6:$A$505,0)),INDEX('Products'!$F$6:$F$505,MATCH($B169,'Products'!$A$6:$A$505,0))),"")))</f>
      </c>
      <c r="H169" s="15">
        <f>IF(OR($E169="",$G169=""),"",$E169*$G169)</f>
      </c>
      <c r="I169" s="15">
        <f>IF(AND($D169="Out",$E169&lt;&gt;"",$G169&lt;&gt;""),$E169*($G169-IFERROR(INDEX('Products'!$E$6:$E$505,MATCH($B169,'Products'!$A$6:$A$505,0)),0)),"")</f>
      </c>
      <c r="J169" s="12"/>
    </row>
    <row r="170" spans="1:10" x14ac:dyDescent="0.25">
      <c r="A170" s="17"/>
      <c r="B170" s="12"/>
      <c r="C170" s="16">
        <f>IF($B170="","",IFERROR(INDEX('Products'!$B$6:$B$505,MATCH($B170,'Products'!$A$6:$A$505,0)),"Unknown code"))</f>
      </c>
      <c r="D170" s="12"/>
      <c r="E170" s="14"/>
      <c r="F170" s="14"/>
      <c r="G170" s="15">
        <f>IF(OR($B170="",$D170=""),"",IF($F170&lt;&gt;"",$F170,IFERROR(IF($D170="In",INDEX('Products'!$E$6:$E$505,MATCH($B170,'Products'!$A$6:$A$505,0)),INDEX('Products'!$F$6:$F$505,MATCH($B170,'Products'!$A$6:$A$505,0))),"")))</f>
      </c>
      <c r="H170" s="15">
        <f>IF(OR($E170="",$G170=""),"",$E170*$G170)</f>
      </c>
      <c r="I170" s="15">
        <f>IF(AND($D170="Out",$E170&lt;&gt;"",$G170&lt;&gt;""),$E170*($G170-IFERROR(INDEX('Products'!$E$6:$E$505,MATCH($B170,'Products'!$A$6:$A$505,0)),0)),"")</f>
      </c>
      <c r="J170" s="12"/>
    </row>
    <row r="171" spans="1:10" x14ac:dyDescent="0.25">
      <c r="A171" s="17"/>
      <c r="B171" s="12"/>
      <c r="C171" s="16">
        <f>IF($B171="","",IFERROR(INDEX('Products'!$B$6:$B$505,MATCH($B171,'Products'!$A$6:$A$505,0)),"Unknown code"))</f>
      </c>
      <c r="D171" s="12"/>
      <c r="E171" s="14"/>
      <c r="F171" s="14"/>
      <c r="G171" s="15">
        <f>IF(OR($B171="",$D171=""),"",IF($F171&lt;&gt;"",$F171,IFERROR(IF($D171="In",INDEX('Products'!$E$6:$E$505,MATCH($B171,'Products'!$A$6:$A$505,0)),INDEX('Products'!$F$6:$F$505,MATCH($B171,'Products'!$A$6:$A$505,0))),"")))</f>
      </c>
      <c r="H171" s="15">
        <f>IF(OR($E171="",$G171=""),"",$E171*$G171)</f>
      </c>
      <c r="I171" s="15">
        <f>IF(AND($D171="Out",$E171&lt;&gt;"",$G171&lt;&gt;""),$E171*($G171-IFERROR(INDEX('Products'!$E$6:$E$505,MATCH($B171,'Products'!$A$6:$A$505,0)),0)),"")</f>
      </c>
      <c r="J171" s="12"/>
    </row>
    <row r="172" spans="1:10" x14ac:dyDescent="0.25">
      <c r="A172" s="17"/>
      <c r="B172" s="12"/>
      <c r="C172" s="16">
        <f>IF($B172="","",IFERROR(INDEX('Products'!$B$6:$B$505,MATCH($B172,'Products'!$A$6:$A$505,0)),"Unknown code"))</f>
      </c>
      <c r="D172" s="12"/>
      <c r="E172" s="14"/>
      <c r="F172" s="14"/>
      <c r="G172" s="15">
        <f>IF(OR($B172="",$D172=""),"",IF($F172&lt;&gt;"",$F172,IFERROR(IF($D172="In",INDEX('Products'!$E$6:$E$505,MATCH($B172,'Products'!$A$6:$A$505,0)),INDEX('Products'!$F$6:$F$505,MATCH($B172,'Products'!$A$6:$A$505,0))),"")))</f>
      </c>
      <c r="H172" s="15">
        <f>IF(OR($E172="",$G172=""),"",$E172*$G172)</f>
      </c>
      <c r="I172" s="15">
        <f>IF(AND($D172="Out",$E172&lt;&gt;"",$G172&lt;&gt;""),$E172*($G172-IFERROR(INDEX('Products'!$E$6:$E$505,MATCH($B172,'Products'!$A$6:$A$505,0)),0)),"")</f>
      </c>
      <c r="J172" s="12"/>
    </row>
    <row r="173" spans="1:10" x14ac:dyDescent="0.25">
      <c r="A173" s="17"/>
      <c r="B173" s="12"/>
      <c r="C173" s="16">
        <f>IF($B173="","",IFERROR(INDEX('Products'!$B$6:$B$505,MATCH($B173,'Products'!$A$6:$A$505,0)),"Unknown code"))</f>
      </c>
      <c r="D173" s="12"/>
      <c r="E173" s="14"/>
      <c r="F173" s="14"/>
      <c r="G173" s="15">
        <f>IF(OR($B173="",$D173=""),"",IF($F173&lt;&gt;"",$F173,IFERROR(IF($D173="In",INDEX('Products'!$E$6:$E$505,MATCH($B173,'Products'!$A$6:$A$505,0)),INDEX('Products'!$F$6:$F$505,MATCH($B173,'Products'!$A$6:$A$505,0))),"")))</f>
      </c>
      <c r="H173" s="15">
        <f>IF(OR($E173="",$G173=""),"",$E173*$G173)</f>
      </c>
      <c r="I173" s="15">
        <f>IF(AND($D173="Out",$E173&lt;&gt;"",$G173&lt;&gt;""),$E173*($G173-IFERROR(INDEX('Products'!$E$6:$E$505,MATCH($B173,'Products'!$A$6:$A$505,0)),0)),"")</f>
      </c>
      <c r="J173" s="12"/>
    </row>
    <row r="174" spans="1:10" x14ac:dyDescent="0.25">
      <c r="A174" s="17"/>
      <c r="B174" s="12"/>
      <c r="C174" s="16">
        <f>IF($B174="","",IFERROR(INDEX('Products'!$B$6:$B$505,MATCH($B174,'Products'!$A$6:$A$505,0)),"Unknown code"))</f>
      </c>
      <c r="D174" s="12"/>
      <c r="E174" s="14"/>
      <c r="F174" s="14"/>
      <c r="G174" s="15">
        <f>IF(OR($B174="",$D174=""),"",IF($F174&lt;&gt;"",$F174,IFERROR(IF($D174="In",INDEX('Products'!$E$6:$E$505,MATCH($B174,'Products'!$A$6:$A$505,0)),INDEX('Products'!$F$6:$F$505,MATCH($B174,'Products'!$A$6:$A$505,0))),"")))</f>
      </c>
      <c r="H174" s="15">
        <f>IF(OR($E174="",$G174=""),"",$E174*$G174)</f>
      </c>
      <c r="I174" s="15">
        <f>IF(AND($D174="Out",$E174&lt;&gt;"",$G174&lt;&gt;""),$E174*($G174-IFERROR(INDEX('Products'!$E$6:$E$505,MATCH($B174,'Products'!$A$6:$A$505,0)),0)),"")</f>
      </c>
      <c r="J174" s="12"/>
    </row>
    <row r="175" spans="1:10" x14ac:dyDescent="0.25">
      <c r="A175" s="17"/>
      <c r="B175" s="12"/>
      <c r="C175" s="16">
        <f>IF($B175="","",IFERROR(INDEX('Products'!$B$6:$B$505,MATCH($B175,'Products'!$A$6:$A$505,0)),"Unknown code"))</f>
      </c>
      <c r="D175" s="12"/>
      <c r="E175" s="14"/>
      <c r="F175" s="14"/>
      <c r="G175" s="15">
        <f>IF(OR($B175="",$D175=""),"",IF($F175&lt;&gt;"",$F175,IFERROR(IF($D175="In",INDEX('Products'!$E$6:$E$505,MATCH($B175,'Products'!$A$6:$A$505,0)),INDEX('Products'!$F$6:$F$505,MATCH($B175,'Products'!$A$6:$A$505,0))),"")))</f>
      </c>
      <c r="H175" s="15">
        <f>IF(OR($E175="",$G175=""),"",$E175*$G175)</f>
      </c>
      <c r="I175" s="15">
        <f>IF(AND($D175="Out",$E175&lt;&gt;"",$G175&lt;&gt;""),$E175*($G175-IFERROR(INDEX('Products'!$E$6:$E$505,MATCH($B175,'Products'!$A$6:$A$505,0)),0)),"")</f>
      </c>
      <c r="J175" s="12"/>
    </row>
    <row r="176" spans="1:10" x14ac:dyDescent="0.25">
      <c r="A176" s="17"/>
      <c r="B176" s="12"/>
      <c r="C176" s="16">
        <f>IF($B176="","",IFERROR(INDEX('Products'!$B$6:$B$505,MATCH($B176,'Products'!$A$6:$A$505,0)),"Unknown code"))</f>
      </c>
      <c r="D176" s="12"/>
      <c r="E176" s="14"/>
      <c r="F176" s="14"/>
      <c r="G176" s="15">
        <f>IF(OR($B176="",$D176=""),"",IF($F176&lt;&gt;"",$F176,IFERROR(IF($D176="In",INDEX('Products'!$E$6:$E$505,MATCH($B176,'Products'!$A$6:$A$505,0)),INDEX('Products'!$F$6:$F$505,MATCH($B176,'Products'!$A$6:$A$505,0))),"")))</f>
      </c>
      <c r="H176" s="15">
        <f>IF(OR($E176="",$G176=""),"",$E176*$G176)</f>
      </c>
      <c r="I176" s="15">
        <f>IF(AND($D176="Out",$E176&lt;&gt;"",$G176&lt;&gt;""),$E176*($G176-IFERROR(INDEX('Products'!$E$6:$E$505,MATCH($B176,'Products'!$A$6:$A$505,0)),0)),"")</f>
      </c>
      <c r="J176" s="12"/>
    </row>
    <row r="177" spans="1:10" x14ac:dyDescent="0.25">
      <c r="A177" s="17"/>
      <c r="B177" s="12"/>
      <c r="C177" s="16">
        <f>IF($B177="","",IFERROR(INDEX('Products'!$B$6:$B$505,MATCH($B177,'Products'!$A$6:$A$505,0)),"Unknown code"))</f>
      </c>
      <c r="D177" s="12"/>
      <c r="E177" s="14"/>
      <c r="F177" s="14"/>
      <c r="G177" s="15">
        <f>IF(OR($B177="",$D177=""),"",IF($F177&lt;&gt;"",$F177,IFERROR(IF($D177="In",INDEX('Products'!$E$6:$E$505,MATCH($B177,'Products'!$A$6:$A$505,0)),INDEX('Products'!$F$6:$F$505,MATCH($B177,'Products'!$A$6:$A$505,0))),"")))</f>
      </c>
      <c r="H177" s="15">
        <f>IF(OR($E177="",$G177=""),"",$E177*$G177)</f>
      </c>
      <c r="I177" s="15">
        <f>IF(AND($D177="Out",$E177&lt;&gt;"",$G177&lt;&gt;""),$E177*($G177-IFERROR(INDEX('Products'!$E$6:$E$505,MATCH($B177,'Products'!$A$6:$A$505,0)),0)),"")</f>
      </c>
      <c r="J177" s="12"/>
    </row>
    <row r="178" spans="1:10" x14ac:dyDescent="0.25">
      <c r="A178" s="17"/>
      <c r="B178" s="12"/>
      <c r="C178" s="16">
        <f>IF($B178="","",IFERROR(INDEX('Products'!$B$6:$B$505,MATCH($B178,'Products'!$A$6:$A$505,0)),"Unknown code"))</f>
      </c>
      <c r="D178" s="12"/>
      <c r="E178" s="14"/>
      <c r="F178" s="14"/>
      <c r="G178" s="15">
        <f>IF(OR($B178="",$D178=""),"",IF($F178&lt;&gt;"",$F178,IFERROR(IF($D178="In",INDEX('Products'!$E$6:$E$505,MATCH($B178,'Products'!$A$6:$A$505,0)),INDEX('Products'!$F$6:$F$505,MATCH($B178,'Products'!$A$6:$A$505,0))),"")))</f>
      </c>
      <c r="H178" s="15">
        <f>IF(OR($E178="",$G178=""),"",$E178*$G178)</f>
      </c>
      <c r="I178" s="15">
        <f>IF(AND($D178="Out",$E178&lt;&gt;"",$G178&lt;&gt;""),$E178*($G178-IFERROR(INDEX('Products'!$E$6:$E$505,MATCH($B178,'Products'!$A$6:$A$505,0)),0)),"")</f>
      </c>
      <c r="J178" s="12"/>
    </row>
    <row r="179" spans="1:10" x14ac:dyDescent="0.25">
      <c r="A179" s="17"/>
      <c r="B179" s="12"/>
      <c r="C179" s="16">
        <f>IF($B179="","",IFERROR(INDEX('Products'!$B$6:$B$505,MATCH($B179,'Products'!$A$6:$A$505,0)),"Unknown code"))</f>
      </c>
      <c r="D179" s="12"/>
      <c r="E179" s="14"/>
      <c r="F179" s="14"/>
      <c r="G179" s="15">
        <f>IF(OR($B179="",$D179=""),"",IF($F179&lt;&gt;"",$F179,IFERROR(IF($D179="In",INDEX('Products'!$E$6:$E$505,MATCH($B179,'Products'!$A$6:$A$505,0)),INDEX('Products'!$F$6:$F$505,MATCH($B179,'Products'!$A$6:$A$505,0))),"")))</f>
      </c>
      <c r="H179" s="15">
        <f>IF(OR($E179="",$G179=""),"",$E179*$G179)</f>
      </c>
      <c r="I179" s="15">
        <f>IF(AND($D179="Out",$E179&lt;&gt;"",$G179&lt;&gt;""),$E179*($G179-IFERROR(INDEX('Products'!$E$6:$E$505,MATCH($B179,'Products'!$A$6:$A$505,0)),0)),"")</f>
      </c>
      <c r="J179" s="12"/>
    </row>
    <row r="180" spans="1:10" x14ac:dyDescent="0.25">
      <c r="A180" s="17"/>
      <c r="B180" s="12"/>
      <c r="C180" s="16">
        <f>IF($B180="","",IFERROR(INDEX('Products'!$B$6:$B$505,MATCH($B180,'Products'!$A$6:$A$505,0)),"Unknown code"))</f>
      </c>
      <c r="D180" s="12"/>
      <c r="E180" s="14"/>
      <c r="F180" s="14"/>
      <c r="G180" s="15">
        <f>IF(OR($B180="",$D180=""),"",IF($F180&lt;&gt;"",$F180,IFERROR(IF($D180="In",INDEX('Products'!$E$6:$E$505,MATCH($B180,'Products'!$A$6:$A$505,0)),INDEX('Products'!$F$6:$F$505,MATCH($B180,'Products'!$A$6:$A$505,0))),"")))</f>
      </c>
      <c r="H180" s="15">
        <f>IF(OR($E180="",$G180=""),"",$E180*$G180)</f>
      </c>
      <c r="I180" s="15">
        <f>IF(AND($D180="Out",$E180&lt;&gt;"",$G180&lt;&gt;""),$E180*($G180-IFERROR(INDEX('Products'!$E$6:$E$505,MATCH($B180,'Products'!$A$6:$A$505,0)),0)),"")</f>
      </c>
      <c r="J180" s="12"/>
    </row>
    <row r="181" spans="1:10" x14ac:dyDescent="0.25">
      <c r="A181" s="17"/>
      <c r="B181" s="12"/>
      <c r="C181" s="16">
        <f>IF($B181="","",IFERROR(INDEX('Products'!$B$6:$B$505,MATCH($B181,'Products'!$A$6:$A$505,0)),"Unknown code"))</f>
      </c>
      <c r="D181" s="12"/>
      <c r="E181" s="14"/>
      <c r="F181" s="14"/>
      <c r="G181" s="15">
        <f>IF(OR($B181="",$D181=""),"",IF($F181&lt;&gt;"",$F181,IFERROR(IF($D181="In",INDEX('Products'!$E$6:$E$505,MATCH($B181,'Products'!$A$6:$A$505,0)),INDEX('Products'!$F$6:$F$505,MATCH($B181,'Products'!$A$6:$A$505,0))),"")))</f>
      </c>
      <c r="H181" s="15">
        <f>IF(OR($E181="",$G181=""),"",$E181*$G181)</f>
      </c>
      <c r="I181" s="15">
        <f>IF(AND($D181="Out",$E181&lt;&gt;"",$G181&lt;&gt;""),$E181*($G181-IFERROR(INDEX('Products'!$E$6:$E$505,MATCH($B181,'Products'!$A$6:$A$505,0)),0)),"")</f>
      </c>
      <c r="J181" s="12"/>
    </row>
    <row r="182" spans="1:10" x14ac:dyDescent="0.25">
      <c r="A182" s="17"/>
      <c r="B182" s="12"/>
      <c r="C182" s="16">
        <f>IF($B182="","",IFERROR(INDEX('Products'!$B$6:$B$505,MATCH($B182,'Products'!$A$6:$A$505,0)),"Unknown code"))</f>
      </c>
      <c r="D182" s="12"/>
      <c r="E182" s="14"/>
      <c r="F182" s="14"/>
      <c r="G182" s="15">
        <f>IF(OR($B182="",$D182=""),"",IF($F182&lt;&gt;"",$F182,IFERROR(IF($D182="In",INDEX('Products'!$E$6:$E$505,MATCH($B182,'Products'!$A$6:$A$505,0)),INDEX('Products'!$F$6:$F$505,MATCH($B182,'Products'!$A$6:$A$505,0))),"")))</f>
      </c>
      <c r="H182" s="15">
        <f>IF(OR($E182="",$G182=""),"",$E182*$G182)</f>
      </c>
      <c r="I182" s="15">
        <f>IF(AND($D182="Out",$E182&lt;&gt;"",$G182&lt;&gt;""),$E182*($G182-IFERROR(INDEX('Products'!$E$6:$E$505,MATCH($B182,'Products'!$A$6:$A$505,0)),0)),"")</f>
      </c>
      <c r="J182" s="12"/>
    </row>
    <row r="183" spans="1:10" x14ac:dyDescent="0.25">
      <c r="A183" s="17"/>
      <c r="B183" s="12"/>
      <c r="C183" s="16">
        <f>IF($B183="","",IFERROR(INDEX('Products'!$B$6:$B$505,MATCH($B183,'Products'!$A$6:$A$505,0)),"Unknown code"))</f>
      </c>
      <c r="D183" s="12"/>
      <c r="E183" s="14"/>
      <c r="F183" s="14"/>
      <c r="G183" s="15">
        <f>IF(OR($B183="",$D183=""),"",IF($F183&lt;&gt;"",$F183,IFERROR(IF($D183="In",INDEX('Products'!$E$6:$E$505,MATCH($B183,'Products'!$A$6:$A$505,0)),INDEX('Products'!$F$6:$F$505,MATCH($B183,'Products'!$A$6:$A$505,0))),"")))</f>
      </c>
      <c r="H183" s="15">
        <f>IF(OR($E183="",$G183=""),"",$E183*$G183)</f>
      </c>
      <c r="I183" s="15">
        <f>IF(AND($D183="Out",$E183&lt;&gt;"",$G183&lt;&gt;""),$E183*($G183-IFERROR(INDEX('Products'!$E$6:$E$505,MATCH($B183,'Products'!$A$6:$A$505,0)),0)),"")</f>
      </c>
      <c r="J183" s="12"/>
    </row>
    <row r="184" spans="1:10" x14ac:dyDescent="0.25">
      <c r="A184" s="17"/>
      <c r="B184" s="12"/>
      <c r="C184" s="16">
        <f>IF($B184="","",IFERROR(INDEX('Products'!$B$6:$B$505,MATCH($B184,'Products'!$A$6:$A$505,0)),"Unknown code"))</f>
      </c>
      <c r="D184" s="12"/>
      <c r="E184" s="14"/>
      <c r="F184" s="14"/>
      <c r="G184" s="15">
        <f>IF(OR($B184="",$D184=""),"",IF($F184&lt;&gt;"",$F184,IFERROR(IF($D184="In",INDEX('Products'!$E$6:$E$505,MATCH($B184,'Products'!$A$6:$A$505,0)),INDEX('Products'!$F$6:$F$505,MATCH($B184,'Products'!$A$6:$A$505,0))),"")))</f>
      </c>
      <c r="H184" s="15">
        <f>IF(OR($E184="",$G184=""),"",$E184*$G184)</f>
      </c>
      <c r="I184" s="15">
        <f>IF(AND($D184="Out",$E184&lt;&gt;"",$G184&lt;&gt;""),$E184*($G184-IFERROR(INDEX('Products'!$E$6:$E$505,MATCH($B184,'Products'!$A$6:$A$505,0)),0)),"")</f>
      </c>
      <c r="J184" s="12"/>
    </row>
    <row r="185" spans="1:10" x14ac:dyDescent="0.25">
      <c r="A185" s="17"/>
      <c r="B185" s="12"/>
      <c r="C185" s="16">
        <f>IF($B185="","",IFERROR(INDEX('Products'!$B$6:$B$505,MATCH($B185,'Products'!$A$6:$A$505,0)),"Unknown code"))</f>
      </c>
      <c r="D185" s="12"/>
      <c r="E185" s="14"/>
      <c r="F185" s="14"/>
      <c r="G185" s="15">
        <f>IF(OR($B185="",$D185=""),"",IF($F185&lt;&gt;"",$F185,IFERROR(IF($D185="In",INDEX('Products'!$E$6:$E$505,MATCH($B185,'Products'!$A$6:$A$505,0)),INDEX('Products'!$F$6:$F$505,MATCH($B185,'Products'!$A$6:$A$505,0))),"")))</f>
      </c>
      <c r="H185" s="15">
        <f>IF(OR($E185="",$G185=""),"",$E185*$G185)</f>
      </c>
      <c r="I185" s="15">
        <f>IF(AND($D185="Out",$E185&lt;&gt;"",$G185&lt;&gt;""),$E185*($G185-IFERROR(INDEX('Products'!$E$6:$E$505,MATCH($B185,'Products'!$A$6:$A$505,0)),0)),"")</f>
      </c>
      <c r="J185" s="12"/>
    </row>
    <row r="186" spans="1:10" x14ac:dyDescent="0.25">
      <c r="A186" s="17"/>
      <c r="B186" s="12"/>
      <c r="C186" s="16">
        <f>IF($B186="","",IFERROR(INDEX('Products'!$B$6:$B$505,MATCH($B186,'Products'!$A$6:$A$505,0)),"Unknown code"))</f>
      </c>
      <c r="D186" s="12"/>
      <c r="E186" s="14"/>
      <c r="F186" s="14"/>
      <c r="G186" s="15">
        <f>IF(OR($B186="",$D186=""),"",IF($F186&lt;&gt;"",$F186,IFERROR(IF($D186="In",INDEX('Products'!$E$6:$E$505,MATCH($B186,'Products'!$A$6:$A$505,0)),INDEX('Products'!$F$6:$F$505,MATCH($B186,'Products'!$A$6:$A$505,0))),"")))</f>
      </c>
      <c r="H186" s="15">
        <f>IF(OR($E186="",$G186=""),"",$E186*$G186)</f>
      </c>
      <c r="I186" s="15">
        <f>IF(AND($D186="Out",$E186&lt;&gt;"",$G186&lt;&gt;""),$E186*($G186-IFERROR(INDEX('Products'!$E$6:$E$505,MATCH($B186,'Products'!$A$6:$A$505,0)),0)),"")</f>
      </c>
      <c r="J186" s="12"/>
    </row>
    <row r="187" spans="1:10" x14ac:dyDescent="0.25">
      <c r="A187" s="17"/>
      <c r="B187" s="12"/>
      <c r="C187" s="16">
        <f>IF($B187="","",IFERROR(INDEX('Products'!$B$6:$B$505,MATCH($B187,'Products'!$A$6:$A$505,0)),"Unknown code"))</f>
      </c>
      <c r="D187" s="12"/>
      <c r="E187" s="14"/>
      <c r="F187" s="14"/>
      <c r="G187" s="15">
        <f>IF(OR($B187="",$D187=""),"",IF($F187&lt;&gt;"",$F187,IFERROR(IF($D187="In",INDEX('Products'!$E$6:$E$505,MATCH($B187,'Products'!$A$6:$A$505,0)),INDEX('Products'!$F$6:$F$505,MATCH($B187,'Products'!$A$6:$A$505,0))),"")))</f>
      </c>
      <c r="H187" s="15">
        <f>IF(OR($E187="",$G187=""),"",$E187*$G187)</f>
      </c>
      <c r="I187" s="15">
        <f>IF(AND($D187="Out",$E187&lt;&gt;"",$G187&lt;&gt;""),$E187*($G187-IFERROR(INDEX('Products'!$E$6:$E$505,MATCH($B187,'Products'!$A$6:$A$505,0)),0)),"")</f>
      </c>
      <c r="J187" s="12"/>
    </row>
    <row r="188" spans="1:10" x14ac:dyDescent="0.25">
      <c r="A188" s="17"/>
      <c r="B188" s="12"/>
      <c r="C188" s="16">
        <f>IF($B188="","",IFERROR(INDEX('Products'!$B$6:$B$505,MATCH($B188,'Products'!$A$6:$A$505,0)),"Unknown code"))</f>
      </c>
      <c r="D188" s="12"/>
      <c r="E188" s="14"/>
      <c r="F188" s="14"/>
      <c r="G188" s="15">
        <f>IF(OR($B188="",$D188=""),"",IF($F188&lt;&gt;"",$F188,IFERROR(IF($D188="In",INDEX('Products'!$E$6:$E$505,MATCH($B188,'Products'!$A$6:$A$505,0)),INDEX('Products'!$F$6:$F$505,MATCH($B188,'Products'!$A$6:$A$505,0))),"")))</f>
      </c>
      <c r="H188" s="15">
        <f>IF(OR($E188="",$G188=""),"",$E188*$G188)</f>
      </c>
      <c r="I188" s="15">
        <f>IF(AND($D188="Out",$E188&lt;&gt;"",$G188&lt;&gt;""),$E188*($G188-IFERROR(INDEX('Products'!$E$6:$E$505,MATCH($B188,'Products'!$A$6:$A$505,0)),0)),"")</f>
      </c>
      <c r="J188" s="12"/>
    </row>
    <row r="189" spans="1:10" x14ac:dyDescent="0.25">
      <c r="A189" s="17"/>
      <c r="B189" s="12"/>
      <c r="C189" s="16">
        <f>IF($B189="","",IFERROR(INDEX('Products'!$B$6:$B$505,MATCH($B189,'Products'!$A$6:$A$505,0)),"Unknown code"))</f>
      </c>
      <c r="D189" s="12"/>
      <c r="E189" s="14"/>
      <c r="F189" s="14"/>
      <c r="G189" s="15">
        <f>IF(OR($B189="",$D189=""),"",IF($F189&lt;&gt;"",$F189,IFERROR(IF($D189="In",INDEX('Products'!$E$6:$E$505,MATCH($B189,'Products'!$A$6:$A$505,0)),INDEX('Products'!$F$6:$F$505,MATCH($B189,'Products'!$A$6:$A$505,0))),"")))</f>
      </c>
      <c r="H189" s="15">
        <f>IF(OR($E189="",$G189=""),"",$E189*$G189)</f>
      </c>
      <c r="I189" s="15">
        <f>IF(AND($D189="Out",$E189&lt;&gt;"",$G189&lt;&gt;""),$E189*($G189-IFERROR(INDEX('Products'!$E$6:$E$505,MATCH($B189,'Products'!$A$6:$A$505,0)),0)),"")</f>
      </c>
      <c r="J189" s="12"/>
    </row>
    <row r="190" spans="1:10" x14ac:dyDescent="0.25">
      <c r="A190" s="17"/>
      <c r="B190" s="12"/>
      <c r="C190" s="16">
        <f>IF($B190="","",IFERROR(INDEX('Products'!$B$6:$B$505,MATCH($B190,'Products'!$A$6:$A$505,0)),"Unknown code"))</f>
      </c>
      <c r="D190" s="12"/>
      <c r="E190" s="14"/>
      <c r="F190" s="14"/>
      <c r="G190" s="15">
        <f>IF(OR($B190="",$D190=""),"",IF($F190&lt;&gt;"",$F190,IFERROR(IF($D190="In",INDEX('Products'!$E$6:$E$505,MATCH($B190,'Products'!$A$6:$A$505,0)),INDEX('Products'!$F$6:$F$505,MATCH($B190,'Products'!$A$6:$A$505,0))),"")))</f>
      </c>
      <c r="H190" s="15">
        <f>IF(OR($E190="",$G190=""),"",$E190*$G190)</f>
      </c>
      <c r="I190" s="15">
        <f>IF(AND($D190="Out",$E190&lt;&gt;"",$G190&lt;&gt;""),$E190*($G190-IFERROR(INDEX('Products'!$E$6:$E$505,MATCH($B190,'Products'!$A$6:$A$505,0)),0)),"")</f>
      </c>
      <c r="J190" s="12"/>
    </row>
    <row r="191" spans="1:10" x14ac:dyDescent="0.25">
      <c r="A191" s="17"/>
      <c r="B191" s="12"/>
      <c r="C191" s="16">
        <f>IF($B191="","",IFERROR(INDEX('Products'!$B$6:$B$505,MATCH($B191,'Products'!$A$6:$A$505,0)),"Unknown code"))</f>
      </c>
      <c r="D191" s="12"/>
      <c r="E191" s="14"/>
      <c r="F191" s="14"/>
      <c r="G191" s="15">
        <f>IF(OR($B191="",$D191=""),"",IF($F191&lt;&gt;"",$F191,IFERROR(IF($D191="In",INDEX('Products'!$E$6:$E$505,MATCH($B191,'Products'!$A$6:$A$505,0)),INDEX('Products'!$F$6:$F$505,MATCH($B191,'Products'!$A$6:$A$505,0))),"")))</f>
      </c>
      <c r="H191" s="15">
        <f>IF(OR($E191="",$G191=""),"",$E191*$G191)</f>
      </c>
      <c r="I191" s="15">
        <f>IF(AND($D191="Out",$E191&lt;&gt;"",$G191&lt;&gt;""),$E191*($G191-IFERROR(INDEX('Products'!$E$6:$E$505,MATCH($B191,'Products'!$A$6:$A$505,0)),0)),"")</f>
      </c>
      <c r="J191" s="12"/>
    </row>
    <row r="192" spans="1:10" x14ac:dyDescent="0.25">
      <c r="A192" s="17"/>
      <c r="B192" s="12"/>
      <c r="C192" s="16">
        <f>IF($B192="","",IFERROR(INDEX('Products'!$B$6:$B$505,MATCH($B192,'Products'!$A$6:$A$505,0)),"Unknown code"))</f>
      </c>
      <c r="D192" s="12"/>
      <c r="E192" s="14"/>
      <c r="F192" s="14"/>
      <c r="G192" s="15">
        <f>IF(OR($B192="",$D192=""),"",IF($F192&lt;&gt;"",$F192,IFERROR(IF($D192="In",INDEX('Products'!$E$6:$E$505,MATCH($B192,'Products'!$A$6:$A$505,0)),INDEX('Products'!$F$6:$F$505,MATCH($B192,'Products'!$A$6:$A$505,0))),"")))</f>
      </c>
      <c r="H192" s="15">
        <f>IF(OR($E192="",$G192=""),"",$E192*$G192)</f>
      </c>
      <c r="I192" s="15">
        <f>IF(AND($D192="Out",$E192&lt;&gt;"",$G192&lt;&gt;""),$E192*($G192-IFERROR(INDEX('Products'!$E$6:$E$505,MATCH($B192,'Products'!$A$6:$A$505,0)),0)),"")</f>
      </c>
      <c r="J192" s="12"/>
    </row>
    <row r="193" spans="1:10" x14ac:dyDescent="0.25">
      <c r="A193" s="17"/>
      <c r="B193" s="12"/>
      <c r="C193" s="16">
        <f>IF($B193="","",IFERROR(INDEX('Products'!$B$6:$B$505,MATCH($B193,'Products'!$A$6:$A$505,0)),"Unknown code"))</f>
      </c>
      <c r="D193" s="12"/>
      <c r="E193" s="14"/>
      <c r="F193" s="14"/>
      <c r="G193" s="15">
        <f>IF(OR($B193="",$D193=""),"",IF($F193&lt;&gt;"",$F193,IFERROR(IF($D193="In",INDEX('Products'!$E$6:$E$505,MATCH($B193,'Products'!$A$6:$A$505,0)),INDEX('Products'!$F$6:$F$505,MATCH($B193,'Products'!$A$6:$A$505,0))),"")))</f>
      </c>
      <c r="H193" s="15">
        <f>IF(OR($E193="",$G193=""),"",$E193*$G193)</f>
      </c>
      <c r="I193" s="15">
        <f>IF(AND($D193="Out",$E193&lt;&gt;"",$G193&lt;&gt;""),$E193*($G193-IFERROR(INDEX('Products'!$E$6:$E$505,MATCH($B193,'Products'!$A$6:$A$505,0)),0)),"")</f>
      </c>
      <c r="J193" s="12"/>
    </row>
    <row r="194" spans="1:10" x14ac:dyDescent="0.25">
      <c r="A194" s="17"/>
      <c r="B194" s="12"/>
      <c r="C194" s="16">
        <f>IF($B194="","",IFERROR(INDEX('Products'!$B$6:$B$505,MATCH($B194,'Products'!$A$6:$A$505,0)),"Unknown code"))</f>
      </c>
      <c r="D194" s="12"/>
      <c r="E194" s="14"/>
      <c r="F194" s="14"/>
      <c r="G194" s="15">
        <f>IF(OR($B194="",$D194=""),"",IF($F194&lt;&gt;"",$F194,IFERROR(IF($D194="In",INDEX('Products'!$E$6:$E$505,MATCH($B194,'Products'!$A$6:$A$505,0)),INDEX('Products'!$F$6:$F$505,MATCH($B194,'Products'!$A$6:$A$505,0))),"")))</f>
      </c>
      <c r="H194" s="15">
        <f>IF(OR($E194="",$G194=""),"",$E194*$G194)</f>
      </c>
      <c r="I194" s="15">
        <f>IF(AND($D194="Out",$E194&lt;&gt;"",$G194&lt;&gt;""),$E194*($G194-IFERROR(INDEX('Products'!$E$6:$E$505,MATCH($B194,'Products'!$A$6:$A$505,0)),0)),"")</f>
      </c>
      <c r="J194" s="12"/>
    </row>
    <row r="195" spans="1:10" x14ac:dyDescent="0.25">
      <c r="A195" s="17"/>
      <c r="B195" s="12"/>
      <c r="C195" s="16">
        <f>IF($B195="","",IFERROR(INDEX('Products'!$B$6:$B$505,MATCH($B195,'Products'!$A$6:$A$505,0)),"Unknown code"))</f>
      </c>
      <c r="D195" s="12"/>
      <c r="E195" s="14"/>
      <c r="F195" s="14"/>
      <c r="G195" s="15">
        <f>IF(OR($B195="",$D195=""),"",IF($F195&lt;&gt;"",$F195,IFERROR(IF($D195="In",INDEX('Products'!$E$6:$E$505,MATCH($B195,'Products'!$A$6:$A$505,0)),INDEX('Products'!$F$6:$F$505,MATCH($B195,'Products'!$A$6:$A$505,0))),"")))</f>
      </c>
      <c r="H195" s="15">
        <f>IF(OR($E195="",$G195=""),"",$E195*$G195)</f>
      </c>
      <c r="I195" s="15">
        <f>IF(AND($D195="Out",$E195&lt;&gt;"",$G195&lt;&gt;""),$E195*($G195-IFERROR(INDEX('Products'!$E$6:$E$505,MATCH($B195,'Products'!$A$6:$A$505,0)),0)),"")</f>
      </c>
      <c r="J195" s="12"/>
    </row>
    <row r="196" spans="1:10" x14ac:dyDescent="0.25">
      <c r="A196" s="17"/>
      <c r="B196" s="12"/>
      <c r="C196" s="16">
        <f>IF($B196="","",IFERROR(INDEX('Products'!$B$6:$B$505,MATCH($B196,'Products'!$A$6:$A$505,0)),"Unknown code"))</f>
      </c>
      <c r="D196" s="12"/>
      <c r="E196" s="14"/>
      <c r="F196" s="14"/>
      <c r="G196" s="15">
        <f>IF(OR($B196="",$D196=""),"",IF($F196&lt;&gt;"",$F196,IFERROR(IF($D196="In",INDEX('Products'!$E$6:$E$505,MATCH($B196,'Products'!$A$6:$A$505,0)),INDEX('Products'!$F$6:$F$505,MATCH($B196,'Products'!$A$6:$A$505,0))),"")))</f>
      </c>
      <c r="H196" s="15">
        <f>IF(OR($E196="",$G196=""),"",$E196*$G196)</f>
      </c>
      <c r="I196" s="15">
        <f>IF(AND($D196="Out",$E196&lt;&gt;"",$G196&lt;&gt;""),$E196*($G196-IFERROR(INDEX('Products'!$E$6:$E$505,MATCH($B196,'Products'!$A$6:$A$505,0)),0)),"")</f>
      </c>
      <c r="J196" s="12"/>
    </row>
    <row r="197" spans="1:10" x14ac:dyDescent="0.25">
      <c r="A197" s="17"/>
      <c r="B197" s="12"/>
      <c r="C197" s="16">
        <f>IF($B197="","",IFERROR(INDEX('Products'!$B$6:$B$505,MATCH($B197,'Products'!$A$6:$A$505,0)),"Unknown code"))</f>
      </c>
      <c r="D197" s="12"/>
      <c r="E197" s="14"/>
      <c r="F197" s="14"/>
      <c r="G197" s="15">
        <f>IF(OR($B197="",$D197=""),"",IF($F197&lt;&gt;"",$F197,IFERROR(IF($D197="In",INDEX('Products'!$E$6:$E$505,MATCH($B197,'Products'!$A$6:$A$505,0)),INDEX('Products'!$F$6:$F$505,MATCH($B197,'Products'!$A$6:$A$505,0))),"")))</f>
      </c>
      <c r="H197" s="15">
        <f>IF(OR($E197="",$G197=""),"",$E197*$G197)</f>
      </c>
      <c r="I197" s="15">
        <f>IF(AND($D197="Out",$E197&lt;&gt;"",$G197&lt;&gt;""),$E197*($G197-IFERROR(INDEX('Products'!$E$6:$E$505,MATCH($B197,'Products'!$A$6:$A$505,0)),0)),"")</f>
      </c>
      <c r="J197" s="12"/>
    </row>
    <row r="198" spans="1:10" x14ac:dyDescent="0.25">
      <c r="A198" s="17"/>
      <c r="B198" s="12"/>
      <c r="C198" s="16">
        <f>IF($B198="","",IFERROR(INDEX('Products'!$B$6:$B$505,MATCH($B198,'Products'!$A$6:$A$505,0)),"Unknown code"))</f>
      </c>
      <c r="D198" s="12"/>
      <c r="E198" s="14"/>
      <c r="F198" s="14"/>
      <c r="G198" s="15">
        <f>IF(OR($B198="",$D198=""),"",IF($F198&lt;&gt;"",$F198,IFERROR(IF($D198="In",INDEX('Products'!$E$6:$E$505,MATCH($B198,'Products'!$A$6:$A$505,0)),INDEX('Products'!$F$6:$F$505,MATCH($B198,'Products'!$A$6:$A$505,0))),"")))</f>
      </c>
      <c r="H198" s="15">
        <f>IF(OR($E198="",$G198=""),"",$E198*$G198)</f>
      </c>
      <c r="I198" s="15">
        <f>IF(AND($D198="Out",$E198&lt;&gt;"",$G198&lt;&gt;""),$E198*($G198-IFERROR(INDEX('Products'!$E$6:$E$505,MATCH($B198,'Products'!$A$6:$A$505,0)),0)),"")</f>
      </c>
      <c r="J198" s="12"/>
    </row>
    <row r="199" spans="1:10" x14ac:dyDescent="0.25">
      <c r="A199" s="17"/>
      <c r="B199" s="12"/>
      <c r="C199" s="16">
        <f>IF($B199="","",IFERROR(INDEX('Products'!$B$6:$B$505,MATCH($B199,'Products'!$A$6:$A$505,0)),"Unknown code"))</f>
      </c>
      <c r="D199" s="12"/>
      <c r="E199" s="14"/>
      <c r="F199" s="14"/>
      <c r="G199" s="15">
        <f>IF(OR($B199="",$D199=""),"",IF($F199&lt;&gt;"",$F199,IFERROR(IF($D199="In",INDEX('Products'!$E$6:$E$505,MATCH($B199,'Products'!$A$6:$A$505,0)),INDEX('Products'!$F$6:$F$505,MATCH($B199,'Products'!$A$6:$A$505,0))),"")))</f>
      </c>
      <c r="H199" s="15">
        <f>IF(OR($E199="",$G199=""),"",$E199*$G199)</f>
      </c>
      <c r="I199" s="15">
        <f>IF(AND($D199="Out",$E199&lt;&gt;"",$G199&lt;&gt;""),$E199*($G199-IFERROR(INDEX('Products'!$E$6:$E$505,MATCH($B199,'Products'!$A$6:$A$505,0)),0)),"")</f>
      </c>
      <c r="J199" s="12"/>
    </row>
    <row r="200" spans="1:10" x14ac:dyDescent="0.25">
      <c r="A200" s="17"/>
      <c r="B200" s="12"/>
      <c r="C200" s="16">
        <f>IF($B200="","",IFERROR(INDEX('Products'!$B$6:$B$505,MATCH($B200,'Products'!$A$6:$A$505,0)),"Unknown code"))</f>
      </c>
      <c r="D200" s="12"/>
      <c r="E200" s="14"/>
      <c r="F200" s="14"/>
      <c r="G200" s="15">
        <f>IF(OR($B200="",$D200=""),"",IF($F200&lt;&gt;"",$F200,IFERROR(IF($D200="In",INDEX('Products'!$E$6:$E$505,MATCH($B200,'Products'!$A$6:$A$505,0)),INDEX('Products'!$F$6:$F$505,MATCH($B200,'Products'!$A$6:$A$505,0))),"")))</f>
      </c>
      <c r="H200" s="15">
        <f>IF(OR($E200="",$G200=""),"",$E200*$G200)</f>
      </c>
      <c r="I200" s="15">
        <f>IF(AND($D200="Out",$E200&lt;&gt;"",$G200&lt;&gt;""),$E200*($G200-IFERROR(INDEX('Products'!$E$6:$E$505,MATCH($B200,'Products'!$A$6:$A$505,0)),0)),"")</f>
      </c>
      <c r="J200" s="12"/>
    </row>
    <row r="201" spans="1:10" x14ac:dyDescent="0.25">
      <c r="A201" s="17"/>
      <c r="B201" s="12"/>
      <c r="C201" s="16">
        <f>IF($B201="","",IFERROR(INDEX('Products'!$B$6:$B$505,MATCH($B201,'Products'!$A$6:$A$505,0)),"Unknown code"))</f>
      </c>
      <c r="D201" s="12"/>
      <c r="E201" s="14"/>
      <c r="F201" s="14"/>
      <c r="G201" s="15">
        <f>IF(OR($B201="",$D201=""),"",IF($F201&lt;&gt;"",$F201,IFERROR(IF($D201="In",INDEX('Products'!$E$6:$E$505,MATCH($B201,'Products'!$A$6:$A$505,0)),INDEX('Products'!$F$6:$F$505,MATCH($B201,'Products'!$A$6:$A$505,0))),"")))</f>
      </c>
      <c r="H201" s="15">
        <f>IF(OR($E201="",$G201=""),"",$E201*$G201)</f>
      </c>
      <c r="I201" s="15">
        <f>IF(AND($D201="Out",$E201&lt;&gt;"",$G201&lt;&gt;""),$E201*($G201-IFERROR(INDEX('Products'!$E$6:$E$505,MATCH($B201,'Products'!$A$6:$A$505,0)),0)),"")</f>
      </c>
      <c r="J201" s="12"/>
    </row>
    <row r="202" spans="1:10" x14ac:dyDescent="0.25">
      <c r="A202" s="17"/>
      <c r="B202" s="12"/>
      <c r="C202" s="16">
        <f>IF($B202="","",IFERROR(INDEX('Products'!$B$6:$B$505,MATCH($B202,'Products'!$A$6:$A$505,0)),"Unknown code"))</f>
      </c>
      <c r="D202" s="12"/>
      <c r="E202" s="14"/>
      <c r="F202" s="14"/>
      <c r="G202" s="15">
        <f>IF(OR($B202="",$D202=""),"",IF($F202&lt;&gt;"",$F202,IFERROR(IF($D202="In",INDEX('Products'!$E$6:$E$505,MATCH($B202,'Products'!$A$6:$A$505,0)),INDEX('Products'!$F$6:$F$505,MATCH($B202,'Products'!$A$6:$A$505,0))),"")))</f>
      </c>
      <c r="H202" s="15">
        <f>IF(OR($E202="",$G202=""),"",$E202*$G202)</f>
      </c>
      <c r="I202" s="15">
        <f>IF(AND($D202="Out",$E202&lt;&gt;"",$G202&lt;&gt;""),$E202*($G202-IFERROR(INDEX('Products'!$E$6:$E$505,MATCH($B202,'Products'!$A$6:$A$505,0)),0)),"")</f>
      </c>
      <c r="J202" s="12"/>
    </row>
    <row r="203" spans="1:10" x14ac:dyDescent="0.25">
      <c r="A203" s="17"/>
      <c r="B203" s="12"/>
      <c r="C203" s="16">
        <f>IF($B203="","",IFERROR(INDEX('Products'!$B$6:$B$505,MATCH($B203,'Products'!$A$6:$A$505,0)),"Unknown code"))</f>
      </c>
      <c r="D203" s="12"/>
      <c r="E203" s="14"/>
      <c r="F203" s="14"/>
      <c r="G203" s="15">
        <f>IF(OR($B203="",$D203=""),"",IF($F203&lt;&gt;"",$F203,IFERROR(IF($D203="In",INDEX('Products'!$E$6:$E$505,MATCH($B203,'Products'!$A$6:$A$505,0)),INDEX('Products'!$F$6:$F$505,MATCH($B203,'Products'!$A$6:$A$505,0))),"")))</f>
      </c>
      <c r="H203" s="15">
        <f>IF(OR($E203="",$G203=""),"",$E203*$G203)</f>
      </c>
      <c r="I203" s="15">
        <f>IF(AND($D203="Out",$E203&lt;&gt;"",$G203&lt;&gt;""),$E203*($G203-IFERROR(INDEX('Products'!$E$6:$E$505,MATCH($B203,'Products'!$A$6:$A$505,0)),0)),"")</f>
      </c>
      <c r="J203" s="12"/>
    </row>
    <row r="204" spans="1:10" x14ac:dyDescent="0.25">
      <c r="A204" s="17"/>
      <c r="B204" s="12"/>
      <c r="C204" s="16">
        <f>IF($B204="","",IFERROR(INDEX('Products'!$B$6:$B$505,MATCH($B204,'Products'!$A$6:$A$505,0)),"Unknown code"))</f>
      </c>
      <c r="D204" s="12"/>
      <c r="E204" s="14"/>
      <c r="F204" s="14"/>
      <c r="G204" s="15">
        <f>IF(OR($B204="",$D204=""),"",IF($F204&lt;&gt;"",$F204,IFERROR(IF($D204="In",INDEX('Products'!$E$6:$E$505,MATCH($B204,'Products'!$A$6:$A$505,0)),INDEX('Products'!$F$6:$F$505,MATCH($B204,'Products'!$A$6:$A$505,0))),"")))</f>
      </c>
      <c r="H204" s="15">
        <f>IF(OR($E204="",$G204=""),"",$E204*$G204)</f>
      </c>
      <c r="I204" s="15">
        <f>IF(AND($D204="Out",$E204&lt;&gt;"",$G204&lt;&gt;""),$E204*($G204-IFERROR(INDEX('Products'!$E$6:$E$505,MATCH($B204,'Products'!$A$6:$A$505,0)),0)),"")</f>
      </c>
      <c r="J204" s="12"/>
    </row>
    <row r="205" spans="1:10" x14ac:dyDescent="0.25">
      <c r="A205" s="17"/>
      <c r="B205" s="12"/>
      <c r="C205" s="16">
        <f>IF($B205="","",IFERROR(INDEX('Products'!$B$6:$B$505,MATCH($B205,'Products'!$A$6:$A$505,0)),"Unknown code"))</f>
      </c>
      <c r="D205" s="12"/>
      <c r="E205" s="14"/>
      <c r="F205" s="14"/>
      <c r="G205" s="15">
        <f>IF(OR($B205="",$D205=""),"",IF($F205&lt;&gt;"",$F205,IFERROR(IF($D205="In",INDEX('Products'!$E$6:$E$505,MATCH($B205,'Products'!$A$6:$A$505,0)),INDEX('Products'!$F$6:$F$505,MATCH($B205,'Products'!$A$6:$A$505,0))),"")))</f>
      </c>
      <c r="H205" s="15">
        <f>IF(OR($E205="",$G205=""),"",$E205*$G205)</f>
      </c>
      <c r="I205" s="15">
        <f>IF(AND($D205="Out",$E205&lt;&gt;"",$G205&lt;&gt;""),$E205*($G205-IFERROR(INDEX('Products'!$E$6:$E$505,MATCH($B205,'Products'!$A$6:$A$505,0)),0)),"")</f>
      </c>
      <c r="J205" s="12"/>
    </row>
    <row r="206" spans="1:10" x14ac:dyDescent="0.25">
      <c r="A206" s="17"/>
      <c r="B206" s="12"/>
      <c r="C206" s="16">
        <f>IF($B206="","",IFERROR(INDEX('Products'!$B$6:$B$505,MATCH($B206,'Products'!$A$6:$A$505,0)),"Unknown code"))</f>
      </c>
      <c r="D206" s="12"/>
      <c r="E206" s="14"/>
      <c r="F206" s="14"/>
      <c r="G206" s="15">
        <f>IF(OR($B206="",$D206=""),"",IF($F206&lt;&gt;"",$F206,IFERROR(IF($D206="In",INDEX('Products'!$E$6:$E$505,MATCH($B206,'Products'!$A$6:$A$505,0)),INDEX('Products'!$F$6:$F$505,MATCH($B206,'Products'!$A$6:$A$505,0))),"")))</f>
      </c>
      <c r="H206" s="15">
        <f>IF(OR($E206="",$G206=""),"",$E206*$G206)</f>
      </c>
      <c r="I206" s="15">
        <f>IF(AND($D206="Out",$E206&lt;&gt;"",$G206&lt;&gt;""),$E206*($G206-IFERROR(INDEX('Products'!$E$6:$E$505,MATCH($B206,'Products'!$A$6:$A$505,0)),0)),"")</f>
      </c>
      <c r="J206" s="12"/>
    </row>
    <row r="207" spans="1:10" x14ac:dyDescent="0.25">
      <c r="A207" s="17"/>
      <c r="B207" s="12"/>
      <c r="C207" s="16">
        <f>IF($B207="","",IFERROR(INDEX('Products'!$B$6:$B$505,MATCH($B207,'Products'!$A$6:$A$505,0)),"Unknown code"))</f>
      </c>
      <c r="D207" s="12"/>
      <c r="E207" s="14"/>
      <c r="F207" s="14"/>
      <c r="G207" s="15">
        <f>IF(OR($B207="",$D207=""),"",IF($F207&lt;&gt;"",$F207,IFERROR(IF($D207="In",INDEX('Products'!$E$6:$E$505,MATCH($B207,'Products'!$A$6:$A$505,0)),INDEX('Products'!$F$6:$F$505,MATCH($B207,'Products'!$A$6:$A$505,0))),"")))</f>
      </c>
      <c r="H207" s="15">
        <f>IF(OR($E207="",$G207=""),"",$E207*$G207)</f>
      </c>
      <c r="I207" s="15">
        <f>IF(AND($D207="Out",$E207&lt;&gt;"",$G207&lt;&gt;""),$E207*($G207-IFERROR(INDEX('Products'!$E$6:$E$505,MATCH($B207,'Products'!$A$6:$A$505,0)),0)),"")</f>
      </c>
      <c r="J207" s="12"/>
    </row>
    <row r="208" spans="1:10" x14ac:dyDescent="0.25">
      <c r="A208" s="17"/>
      <c r="B208" s="12"/>
      <c r="C208" s="16">
        <f>IF($B208="","",IFERROR(INDEX('Products'!$B$6:$B$505,MATCH($B208,'Products'!$A$6:$A$505,0)),"Unknown code"))</f>
      </c>
      <c r="D208" s="12"/>
      <c r="E208" s="14"/>
      <c r="F208" s="14"/>
      <c r="G208" s="15">
        <f>IF(OR($B208="",$D208=""),"",IF($F208&lt;&gt;"",$F208,IFERROR(IF($D208="In",INDEX('Products'!$E$6:$E$505,MATCH($B208,'Products'!$A$6:$A$505,0)),INDEX('Products'!$F$6:$F$505,MATCH($B208,'Products'!$A$6:$A$505,0))),"")))</f>
      </c>
      <c r="H208" s="15">
        <f>IF(OR($E208="",$G208=""),"",$E208*$G208)</f>
      </c>
      <c r="I208" s="15">
        <f>IF(AND($D208="Out",$E208&lt;&gt;"",$G208&lt;&gt;""),$E208*($G208-IFERROR(INDEX('Products'!$E$6:$E$505,MATCH($B208,'Products'!$A$6:$A$505,0)),0)),"")</f>
      </c>
      <c r="J208" s="12"/>
    </row>
    <row r="209" spans="1:10" x14ac:dyDescent="0.25">
      <c r="A209" s="17"/>
      <c r="B209" s="12"/>
      <c r="C209" s="16">
        <f>IF($B209="","",IFERROR(INDEX('Products'!$B$6:$B$505,MATCH($B209,'Products'!$A$6:$A$505,0)),"Unknown code"))</f>
      </c>
      <c r="D209" s="12"/>
      <c r="E209" s="14"/>
      <c r="F209" s="14"/>
      <c r="G209" s="15">
        <f>IF(OR($B209="",$D209=""),"",IF($F209&lt;&gt;"",$F209,IFERROR(IF($D209="In",INDEX('Products'!$E$6:$E$505,MATCH($B209,'Products'!$A$6:$A$505,0)),INDEX('Products'!$F$6:$F$505,MATCH($B209,'Products'!$A$6:$A$505,0))),"")))</f>
      </c>
      <c r="H209" s="15">
        <f>IF(OR($E209="",$G209=""),"",$E209*$G209)</f>
      </c>
      <c r="I209" s="15">
        <f>IF(AND($D209="Out",$E209&lt;&gt;"",$G209&lt;&gt;""),$E209*($G209-IFERROR(INDEX('Products'!$E$6:$E$505,MATCH($B209,'Products'!$A$6:$A$505,0)),0)),"")</f>
      </c>
      <c r="J209" s="12"/>
    </row>
    <row r="210" spans="1:10" x14ac:dyDescent="0.25">
      <c r="A210" s="17"/>
      <c r="B210" s="12"/>
      <c r="C210" s="16">
        <f>IF($B210="","",IFERROR(INDEX('Products'!$B$6:$B$505,MATCH($B210,'Products'!$A$6:$A$505,0)),"Unknown code"))</f>
      </c>
      <c r="D210" s="12"/>
      <c r="E210" s="14"/>
      <c r="F210" s="14"/>
      <c r="G210" s="15">
        <f>IF(OR($B210="",$D210=""),"",IF($F210&lt;&gt;"",$F210,IFERROR(IF($D210="In",INDEX('Products'!$E$6:$E$505,MATCH($B210,'Products'!$A$6:$A$505,0)),INDEX('Products'!$F$6:$F$505,MATCH($B210,'Products'!$A$6:$A$505,0))),"")))</f>
      </c>
      <c r="H210" s="15">
        <f>IF(OR($E210="",$G210=""),"",$E210*$G210)</f>
      </c>
      <c r="I210" s="15">
        <f>IF(AND($D210="Out",$E210&lt;&gt;"",$G210&lt;&gt;""),$E210*($G210-IFERROR(INDEX('Products'!$E$6:$E$505,MATCH($B210,'Products'!$A$6:$A$505,0)),0)),"")</f>
      </c>
      <c r="J210" s="12"/>
    </row>
    <row r="211" spans="1:10" x14ac:dyDescent="0.25">
      <c r="A211" s="17"/>
      <c r="B211" s="12"/>
      <c r="C211" s="16">
        <f>IF($B211="","",IFERROR(INDEX('Products'!$B$6:$B$505,MATCH($B211,'Products'!$A$6:$A$505,0)),"Unknown code"))</f>
      </c>
      <c r="D211" s="12"/>
      <c r="E211" s="14"/>
      <c r="F211" s="14"/>
      <c r="G211" s="15">
        <f>IF(OR($B211="",$D211=""),"",IF($F211&lt;&gt;"",$F211,IFERROR(IF($D211="In",INDEX('Products'!$E$6:$E$505,MATCH($B211,'Products'!$A$6:$A$505,0)),INDEX('Products'!$F$6:$F$505,MATCH($B211,'Products'!$A$6:$A$505,0))),"")))</f>
      </c>
      <c r="H211" s="15">
        <f>IF(OR($E211="",$G211=""),"",$E211*$G211)</f>
      </c>
      <c r="I211" s="15">
        <f>IF(AND($D211="Out",$E211&lt;&gt;"",$G211&lt;&gt;""),$E211*($G211-IFERROR(INDEX('Products'!$E$6:$E$505,MATCH($B211,'Products'!$A$6:$A$505,0)),0)),"")</f>
      </c>
      <c r="J211" s="12"/>
    </row>
    <row r="212" spans="1:10" x14ac:dyDescent="0.25">
      <c r="A212" s="17"/>
      <c r="B212" s="12"/>
      <c r="C212" s="16">
        <f>IF($B212="","",IFERROR(INDEX('Products'!$B$6:$B$505,MATCH($B212,'Products'!$A$6:$A$505,0)),"Unknown code"))</f>
      </c>
      <c r="D212" s="12"/>
      <c r="E212" s="14"/>
      <c r="F212" s="14"/>
      <c r="G212" s="15">
        <f>IF(OR($B212="",$D212=""),"",IF($F212&lt;&gt;"",$F212,IFERROR(IF($D212="In",INDEX('Products'!$E$6:$E$505,MATCH($B212,'Products'!$A$6:$A$505,0)),INDEX('Products'!$F$6:$F$505,MATCH($B212,'Products'!$A$6:$A$505,0))),"")))</f>
      </c>
      <c r="H212" s="15">
        <f>IF(OR($E212="",$G212=""),"",$E212*$G212)</f>
      </c>
      <c r="I212" s="15">
        <f>IF(AND($D212="Out",$E212&lt;&gt;"",$G212&lt;&gt;""),$E212*($G212-IFERROR(INDEX('Products'!$E$6:$E$505,MATCH($B212,'Products'!$A$6:$A$505,0)),0)),"")</f>
      </c>
      <c r="J212" s="12"/>
    </row>
    <row r="213" spans="1:10" x14ac:dyDescent="0.25">
      <c r="A213" s="17"/>
      <c r="B213" s="12"/>
      <c r="C213" s="16">
        <f>IF($B213="","",IFERROR(INDEX('Products'!$B$6:$B$505,MATCH($B213,'Products'!$A$6:$A$505,0)),"Unknown code"))</f>
      </c>
      <c r="D213" s="12"/>
      <c r="E213" s="14"/>
      <c r="F213" s="14"/>
      <c r="G213" s="15">
        <f>IF(OR($B213="",$D213=""),"",IF($F213&lt;&gt;"",$F213,IFERROR(IF($D213="In",INDEX('Products'!$E$6:$E$505,MATCH($B213,'Products'!$A$6:$A$505,0)),INDEX('Products'!$F$6:$F$505,MATCH($B213,'Products'!$A$6:$A$505,0))),"")))</f>
      </c>
      <c r="H213" s="15">
        <f>IF(OR($E213="",$G213=""),"",$E213*$G213)</f>
      </c>
      <c r="I213" s="15">
        <f>IF(AND($D213="Out",$E213&lt;&gt;"",$G213&lt;&gt;""),$E213*($G213-IFERROR(INDEX('Products'!$E$6:$E$505,MATCH($B213,'Products'!$A$6:$A$505,0)),0)),"")</f>
      </c>
      <c r="J213" s="12"/>
    </row>
    <row r="214" spans="1:10" x14ac:dyDescent="0.25">
      <c r="A214" s="17"/>
      <c r="B214" s="12"/>
      <c r="C214" s="16">
        <f>IF($B214="","",IFERROR(INDEX('Products'!$B$6:$B$505,MATCH($B214,'Products'!$A$6:$A$505,0)),"Unknown code"))</f>
      </c>
      <c r="D214" s="12"/>
      <c r="E214" s="14"/>
      <c r="F214" s="14"/>
      <c r="G214" s="15">
        <f>IF(OR($B214="",$D214=""),"",IF($F214&lt;&gt;"",$F214,IFERROR(IF($D214="In",INDEX('Products'!$E$6:$E$505,MATCH($B214,'Products'!$A$6:$A$505,0)),INDEX('Products'!$F$6:$F$505,MATCH($B214,'Products'!$A$6:$A$505,0))),"")))</f>
      </c>
      <c r="H214" s="15">
        <f>IF(OR($E214="",$G214=""),"",$E214*$G214)</f>
      </c>
      <c r="I214" s="15">
        <f>IF(AND($D214="Out",$E214&lt;&gt;"",$G214&lt;&gt;""),$E214*($G214-IFERROR(INDEX('Products'!$E$6:$E$505,MATCH($B214,'Products'!$A$6:$A$505,0)),0)),"")</f>
      </c>
      <c r="J214" s="12"/>
    </row>
    <row r="215" spans="1:10" x14ac:dyDescent="0.25">
      <c r="A215" s="17"/>
      <c r="B215" s="12"/>
      <c r="C215" s="16">
        <f>IF($B215="","",IFERROR(INDEX('Products'!$B$6:$B$505,MATCH($B215,'Products'!$A$6:$A$505,0)),"Unknown code"))</f>
      </c>
      <c r="D215" s="12"/>
      <c r="E215" s="14"/>
      <c r="F215" s="14"/>
      <c r="G215" s="15">
        <f>IF(OR($B215="",$D215=""),"",IF($F215&lt;&gt;"",$F215,IFERROR(IF($D215="In",INDEX('Products'!$E$6:$E$505,MATCH($B215,'Products'!$A$6:$A$505,0)),INDEX('Products'!$F$6:$F$505,MATCH($B215,'Products'!$A$6:$A$505,0))),"")))</f>
      </c>
      <c r="H215" s="15">
        <f>IF(OR($E215="",$G215=""),"",$E215*$G215)</f>
      </c>
      <c r="I215" s="15">
        <f>IF(AND($D215="Out",$E215&lt;&gt;"",$G215&lt;&gt;""),$E215*($G215-IFERROR(INDEX('Products'!$E$6:$E$505,MATCH($B215,'Products'!$A$6:$A$505,0)),0)),"")</f>
      </c>
      <c r="J215" s="12"/>
    </row>
    <row r="216" spans="1:10" x14ac:dyDescent="0.25">
      <c r="A216" s="17"/>
      <c r="B216" s="12"/>
      <c r="C216" s="16">
        <f>IF($B216="","",IFERROR(INDEX('Products'!$B$6:$B$505,MATCH($B216,'Products'!$A$6:$A$505,0)),"Unknown code"))</f>
      </c>
      <c r="D216" s="12"/>
      <c r="E216" s="14"/>
      <c r="F216" s="14"/>
      <c r="G216" s="15">
        <f>IF(OR($B216="",$D216=""),"",IF($F216&lt;&gt;"",$F216,IFERROR(IF($D216="In",INDEX('Products'!$E$6:$E$505,MATCH($B216,'Products'!$A$6:$A$505,0)),INDEX('Products'!$F$6:$F$505,MATCH($B216,'Products'!$A$6:$A$505,0))),"")))</f>
      </c>
      <c r="H216" s="15">
        <f>IF(OR($E216="",$G216=""),"",$E216*$G216)</f>
      </c>
      <c r="I216" s="15">
        <f>IF(AND($D216="Out",$E216&lt;&gt;"",$G216&lt;&gt;""),$E216*($G216-IFERROR(INDEX('Products'!$E$6:$E$505,MATCH($B216,'Products'!$A$6:$A$505,0)),0)),"")</f>
      </c>
      <c r="J216" s="12"/>
    </row>
    <row r="217" spans="1:10" x14ac:dyDescent="0.25">
      <c r="A217" s="17"/>
      <c r="B217" s="12"/>
      <c r="C217" s="16">
        <f>IF($B217="","",IFERROR(INDEX('Products'!$B$6:$B$505,MATCH($B217,'Products'!$A$6:$A$505,0)),"Unknown code"))</f>
      </c>
      <c r="D217" s="12"/>
      <c r="E217" s="14"/>
      <c r="F217" s="14"/>
      <c r="G217" s="15">
        <f>IF(OR($B217="",$D217=""),"",IF($F217&lt;&gt;"",$F217,IFERROR(IF($D217="In",INDEX('Products'!$E$6:$E$505,MATCH($B217,'Products'!$A$6:$A$505,0)),INDEX('Products'!$F$6:$F$505,MATCH($B217,'Products'!$A$6:$A$505,0))),"")))</f>
      </c>
      <c r="H217" s="15">
        <f>IF(OR($E217="",$G217=""),"",$E217*$G217)</f>
      </c>
      <c r="I217" s="15">
        <f>IF(AND($D217="Out",$E217&lt;&gt;"",$G217&lt;&gt;""),$E217*($G217-IFERROR(INDEX('Products'!$E$6:$E$505,MATCH($B217,'Products'!$A$6:$A$505,0)),0)),"")</f>
      </c>
      <c r="J217" s="12"/>
    </row>
    <row r="218" spans="1:10" x14ac:dyDescent="0.25">
      <c r="A218" s="17"/>
      <c r="B218" s="12"/>
      <c r="C218" s="16">
        <f>IF($B218="","",IFERROR(INDEX('Products'!$B$6:$B$505,MATCH($B218,'Products'!$A$6:$A$505,0)),"Unknown code"))</f>
      </c>
      <c r="D218" s="12"/>
      <c r="E218" s="14"/>
      <c r="F218" s="14"/>
      <c r="G218" s="15">
        <f>IF(OR($B218="",$D218=""),"",IF($F218&lt;&gt;"",$F218,IFERROR(IF($D218="In",INDEX('Products'!$E$6:$E$505,MATCH($B218,'Products'!$A$6:$A$505,0)),INDEX('Products'!$F$6:$F$505,MATCH($B218,'Products'!$A$6:$A$505,0))),"")))</f>
      </c>
      <c r="H218" s="15">
        <f>IF(OR($E218="",$G218=""),"",$E218*$G218)</f>
      </c>
      <c r="I218" s="15">
        <f>IF(AND($D218="Out",$E218&lt;&gt;"",$G218&lt;&gt;""),$E218*($G218-IFERROR(INDEX('Products'!$E$6:$E$505,MATCH($B218,'Products'!$A$6:$A$505,0)),0)),"")</f>
      </c>
      <c r="J218" s="12"/>
    </row>
    <row r="219" spans="1:10" x14ac:dyDescent="0.25">
      <c r="A219" s="17"/>
      <c r="B219" s="12"/>
      <c r="C219" s="16">
        <f>IF($B219="","",IFERROR(INDEX('Products'!$B$6:$B$505,MATCH($B219,'Products'!$A$6:$A$505,0)),"Unknown code"))</f>
      </c>
      <c r="D219" s="12"/>
      <c r="E219" s="14"/>
      <c r="F219" s="14"/>
      <c r="G219" s="15">
        <f>IF(OR($B219="",$D219=""),"",IF($F219&lt;&gt;"",$F219,IFERROR(IF($D219="In",INDEX('Products'!$E$6:$E$505,MATCH($B219,'Products'!$A$6:$A$505,0)),INDEX('Products'!$F$6:$F$505,MATCH($B219,'Products'!$A$6:$A$505,0))),"")))</f>
      </c>
      <c r="H219" s="15">
        <f>IF(OR($E219="",$G219=""),"",$E219*$G219)</f>
      </c>
      <c r="I219" s="15">
        <f>IF(AND($D219="Out",$E219&lt;&gt;"",$G219&lt;&gt;""),$E219*($G219-IFERROR(INDEX('Products'!$E$6:$E$505,MATCH($B219,'Products'!$A$6:$A$505,0)),0)),"")</f>
      </c>
      <c r="J219" s="12"/>
    </row>
    <row r="220" spans="1:10" x14ac:dyDescent="0.25">
      <c r="A220" s="17"/>
      <c r="B220" s="12"/>
      <c r="C220" s="16">
        <f>IF($B220="","",IFERROR(INDEX('Products'!$B$6:$B$505,MATCH($B220,'Products'!$A$6:$A$505,0)),"Unknown code"))</f>
      </c>
      <c r="D220" s="12"/>
      <c r="E220" s="14"/>
      <c r="F220" s="14"/>
      <c r="G220" s="15">
        <f>IF(OR($B220="",$D220=""),"",IF($F220&lt;&gt;"",$F220,IFERROR(IF($D220="In",INDEX('Products'!$E$6:$E$505,MATCH($B220,'Products'!$A$6:$A$505,0)),INDEX('Products'!$F$6:$F$505,MATCH($B220,'Products'!$A$6:$A$505,0))),"")))</f>
      </c>
      <c r="H220" s="15">
        <f>IF(OR($E220="",$G220=""),"",$E220*$G220)</f>
      </c>
      <c r="I220" s="15">
        <f>IF(AND($D220="Out",$E220&lt;&gt;"",$G220&lt;&gt;""),$E220*($G220-IFERROR(INDEX('Products'!$E$6:$E$505,MATCH($B220,'Products'!$A$6:$A$505,0)),0)),"")</f>
      </c>
      <c r="J220" s="12"/>
    </row>
    <row r="221" spans="1:10" x14ac:dyDescent="0.25">
      <c r="A221" s="17"/>
      <c r="B221" s="12"/>
      <c r="C221" s="16">
        <f>IF($B221="","",IFERROR(INDEX('Products'!$B$6:$B$505,MATCH($B221,'Products'!$A$6:$A$505,0)),"Unknown code"))</f>
      </c>
      <c r="D221" s="12"/>
      <c r="E221" s="14"/>
      <c r="F221" s="14"/>
      <c r="G221" s="15">
        <f>IF(OR($B221="",$D221=""),"",IF($F221&lt;&gt;"",$F221,IFERROR(IF($D221="In",INDEX('Products'!$E$6:$E$505,MATCH($B221,'Products'!$A$6:$A$505,0)),INDEX('Products'!$F$6:$F$505,MATCH($B221,'Products'!$A$6:$A$505,0))),"")))</f>
      </c>
      <c r="H221" s="15">
        <f>IF(OR($E221="",$G221=""),"",$E221*$G221)</f>
      </c>
      <c r="I221" s="15">
        <f>IF(AND($D221="Out",$E221&lt;&gt;"",$G221&lt;&gt;""),$E221*($G221-IFERROR(INDEX('Products'!$E$6:$E$505,MATCH($B221,'Products'!$A$6:$A$505,0)),0)),"")</f>
      </c>
      <c r="J221" s="12"/>
    </row>
    <row r="222" spans="1:10" x14ac:dyDescent="0.25">
      <c r="A222" s="17"/>
      <c r="B222" s="12"/>
      <c r="C222" s="16">
        <f>IF($B222="","",IFERROR(INDEX('Products'!$B$6:$B$505,MATCH($B222,'Products'!$A$6:$A$505,0)),"Unknown code"))</f>
      </c>
      <c r="D222" s="12"/>
      <c r="E222" s="14"/>
      <c r="F222" s="14"/>
      <c r="G222" s="15">
        <f>IF(OR($B222="",$D222=""),"",IF($F222&lt;&gt;"",$F222,IFERROR(IF($D222="In",INDEX('Products'!$E$6:$E$505,MATCH($B222,'Products'!$A$6:$A$505,0)),INDEX('Products'!$F$6:$F$505,MATCH($B222,'Products'!$A$6:$A$505,0))),"")))</f>
      </c>
      <c r="H222" s="15">
        <f>IF(OR($E222="",$G222=""),"",$E222*$G222)</f>
      </c>
      <c r="I222" s="15">
        <f>IF(AND($D222="Out",$E222&lt;&gt;"",$G222&lt;&gt;""),$E222*($G222-IFERROR(INDEX('Products'!$E$6:$E$505,MATCH($B222,'Products'!$A$6:$A$505,0)),0)),"")</f>
      </c>
      <c r="J222" s="12"/>
    </row>
    <row r="223" spans="1:10" x14ac:dyDescent="0.25">
      <c r="A223" s="17"/>
      <c r="B223" s="12"/>
      <c r="C223" s="16">
        <f>IF($B223="","",IFERROR(INDEX('Products'!$B$6:$B$505,MATCH($B223,'Products'!$A$6:$A$505,0)),"Unknown code"))</f>
      </c>
      <c r="D223" s="12"/>
      <c r="E223" s="14"/>
      <c r="F223" s="14"/>
      <c r="G223" s="15">
        <f>IF(OR($B223="",$D223=""),"",IF($F223&lt;&gt;"",$F223,IFERROR(IF($D223="In",INDEX('Products'!$E$6:$E$505,MATCH($B223,'Products'!$A$6:$A$505,0)),INDEX('Products'!$F$6:$F$505,MATCH($B223,'Products'!$A$6:$A$505,0))),"")))</f>
      </c>
      <c r="H223" s="15">
        <f>IF(OR($E223="",$G223=""),"",$E223*$G223)</f>
      </c>
      <c r="I223" s="15">
        <f>IF(AND($D223="Out",$E223&lt;&gt;"",$G223&lt;&gt;""),$E223*($G223-IFERROR(INDEX('Products'!$E$6:$E$505,MATCH($B223,'Products'!$A$6:$A$505,0)),0)),"")</f>
      </c>
      <c r="J223" s="12"/>
    </row>
    <row r="224" spans="1:10" x14ac:dyDescent="0.25">
      <c r="A224" s="17"/>
      <c r="B224" s="12"/>
      <c r="C224" s="16">
        <f>IF($B224="","",IFERROR(INDEX('Products'!$B$6:$B$505,MATCH($B224,'Products'!$A$6:$A$505,0)),"Unknown code"))</f>
      </c>
      <c r="D224" s="12"/>
      <c r="E224" s="14"/>
      <c r="F224" s="14"/>
      <c r="G224" s="15">
        <f>IF(OR($B224="",$D224=""),"",IF($F224&lt;&gt;"",$F224,IFERROR(IF($D224="In",INDEX('Products'!$E$6:$E$505,MATCH($B224,'Products'!$A$6:$A$505,0)),INDEX('Products'!$F$6:$F$505,MATCH($B224,'Products'!$A$6:$A$505,0))),"")))</f>
      </c>
      <c r="H224" s="15">
        <f>IF(OR($E224="",$G224=""),"",$E224*$G224)</f>
      </c>
      <c r="I224" s="15">
        <f>IF(AND($D224="Out",$E224&lt;&gt;"",$G224&lt;&gt;""),$E224*($G224-IFERROR(INDEX('Products'!$E$6:$E$505,MATCH($B224,'Products'!$A$6:$A$505,0)),0)),"")</f>
      </c>
      <c r="J224" s="12"/>
    </row>
    <row r="225" spans="1:10" x14ac:dyDescent="0.25">
      <c r="A225" s="17"/>
      <c r="B225" s="12"/>
      <c r="C225" s="16">
        <f>IF($B225="","",IFERROR(INDEX('Products'!$B$6:$B$505,MATCH($B225,'Products'!$A$6:$A$505,0)),"Unknown code"))</f>
      </c>
      <c r="D225" s="12"/>
      <c r="E225" s="14"/>
      <c r="F225" s="14"/>
      <c r="G225" s="15">
        <f>IF(OR($B225="",$D225=""),"",IF($F225&lt;&gt;"",$F225,IFERROR(IF($D225="In",INDEX('Products'!$E$6:$E$505,MATCH($B225,'Products'!$A$6:$A$505,0)),INDEX('Products'!$F$6:$F$505,MATCH($B225,'Products'!$A$6:$A$505,0))),"")))</f>
      </c>
      <c r="H225" s="15">
        <f>IF(OR($E225="",$G225=""),"",$E225*$G225)</f>
      </c>
      <c r="I225" s="15">
        <f>IF(AND($D225="Out",$E225&lt;&gt;"",$G225&lt;&gt;""),$E225*($G225-IFERROR(INDEX('Products'!$E$6:$E$505,MATCH($B225,'Products'!$A$6:$A$505,0)),0)),"")</f>
      </c>
      <c r="J225" s="12"/>
    </row>
    <row r="226" spans="1:10" x14ac:dyDescent="0.25">
      <c r="A226" s="17"/>
      <c r="B226" s="12"/>
      <c r="C226" s="16">
        <f>IF($B226="","",IFERROR(INDEX('Products'!$B$6:$B$505,MATCH($B226,'Products'!$A$6:$A$505,0)),"Unknown code"))</f>
      </c>
      <c r="D226" s="12"/>
      <c r="E226" s="14"/>
      <c r="F226" s="14"/>
      <c r="G226" s="15">
        <f>IF(OR($B226="",$D226=""),"",IF($F226&lt;&gt;"",$F226,IFERROR(IF($D226="In",INDEX('Products'!$E$6:$E$505,MATCH($B226,'Products'!$A$6:$A$505,0)),INDEX('Products'!$F$6:$F$505,MATCH($B226,'Products'!$A$6:$A$505,0))),"")))</f>
      </c>
      <c r="H226" s="15">
        <f>IF(OR($E226="",$G226=""),"",$E226*$G226)</f>
      </c>
      <c r="I226" s="15">
        <f>IF(AND($D226="Out",$E226&lt;&gt;"",$G226&lt;&gt;""),$E226*($G226-IFERROR(INDEX('Products'!$E$6:$E$505,MATCH($B226,'Products'!$A$6:$A$505,0)),0)),"")</f>
      </c>
      <c r="J226" s="12"/>
    </row>
    <row r="227" spans="1:10" x14ac:dyDescent="0.25">
      <c r="A227" s="17"/>
      <c r="B227" s="12"/>
      <c r="C227" s="16">
        <f>IF($B227="","",IFERROR(INDEX('Products'!$B$6:$B$505,MATCH($B227,'Products'!$A$6:$A$505,0)),"Unknown code"))</f>
      </c>
      <c r="D227" s="12"/>
      <c r="E227" s="14"/>
      <c r="F227" s="14"/>
      <c r="G227" s="15">
        <f>IF(OR($B227="",$D227=""),"",IF($F227&lt;&gt;"",$F227,IFERROR(IF($D227="In",INDEX('Products'!$E$6:$E$505,MATCH($B227,'Products'!$A$6:$A$505,0)),INDEX('Products'!$F$6:$F$505,MATCH($B227,'Products'!$A$6:$A$505,0))),"")))</f>
      </c>
      <c r="H227" s="15">
        <f>IF(OR($E227="",$G227=""),"",$E227*$G227)</f>
      </c>
      <c r="I227" s="15">
        <f>IF(AND($D227="Out",$E227&lt;&gt;"",$G227&lt;&gt;""),$E227*($G227-IFERROR(INDEX('Products'!$E$6:$E$505,MATCH($B227,'Products'!$A$6:$A$505,0)),0)),"")</f>
      </c>
      <c r="J227" s="12"/>
    </row>
    <row r="228" spans="1:10" x14ac:dyDescent="0.25">
      <c r="A228" s="17"/>
      <c r="B228" s="12"/>
      <c r="C228" s="16">
        <f>IF($B228="","",IFERROR(INDEX('Products'!$B$6:$B$505,MATCH($B228,'Products'!$A$6:$A$505,0)),"Unknown code"))</f>
      </c>
      <c r="D228" s="12"/>
      <c r="E228" s="14"/>
      <c r="F228" s="14"/>
      <c r="G228" s="15">
        <f>IF(OR($B228="",$D228=""),"",IF($F228&lt;&gt;"",$F228,IFERROR(IF($D228="In",INDEX('Products'!$E$6:$E$505,MATCH($B228,'Products'!$A$6:$A$505,0)),INDEX('Products'!$F$6:$F$505,MATCH($B228,'Products'!$A$6:$A$505,0))),"")))</f>
      </c>
      <c r="H228" s="15">
        <f>IF(OR($E228="",$G228=""),"",$E228*$G228)</f>
      </c>
      <c r="I228" s="15">
        <f>IF(AND($D228="Out",$E228&lt;&gt;"",$G228&lt;&gt;""),$E228*($G228-IFERROR(INDEX('Products'!$E$6:$E$505,MATCH($B228,'Products'!$A$6:$A$505,0)),0)),"")</f>
      </c>
      <c r="J228" s="12"/>
    </row>
    <row r="229" spans="1:10" x14ac:dyDescent="0.25">
      <c r="A229" s="17"/>
      <c r="B229" s="12"/>
      <c r="C229" s="16">
        <f>IF($B229="","",IFERROR(INDEX('Products'!$B$6:$B$505,MATCH($B229,'Products'!$A$6:$A$505,0)),"Unknown code"))</f>
      </c>
      <c r="D229" s="12"/>
      <c r="E229" s="14"/>
      <c r="F229" s="14"/>
      <c r="G229" s="15">
        <f>IF(OR($B229="",$D229=""),"",IF($F229&lt;&gt;"",$F229,IFERROR(IF($D229="In",INDEX('Products'!$E$6:$E$505,MATCH($B229,'Products'!$A$6:$A$505,0)),INDEX('Products'!$F$6:$F$505,MATCH($B229,'Products'!$A$6:$A$505,0))),"")))</f>
      </c>
      <c r="H229" s="15">
        <f>IF(OR($E229="",$G229=""),"",$E229*$G229)</f>
      </c>
      <c r="I229" s="15">
        <f>IF(AND($D229="Out",$E229&lt;&gt;"",$G229&lt;&gt;""),$E229*($G229-IFERROR(INDEX('Products'!$E$6:$E$505,MATCH($B229,'Products'!$A$6:$A$505,0)),0)),"")</f>
      </c>
      <c r="J229" s="12"/>
    </row>
    <row r="230" spans="1:10" x14ac:dyDescent="0.25">
      <c r="A230" s="17"/>
      <c r="B230" s="12"/>
      <c r="C230" s="16">
        <f>IF($B230="","",IFERROR(INDEX('Products'!$B$6:$B$505,MATCH($B230,'Products'!$A$6:$A$505,0)),"Unknown code"))</f>
      </c>
      <c r="D230" s="12"/>
      <c r="E230" s="14"/>
      <c r="F230" s="14"/>
      <c r="G230" s="15">
        <f>IF(OR($B230="",$D230=""),"",IF($F230&lt;&gt;"",$F230,IFERROR(IF($D230="In",INDEX('Products'!$E$6:$E$505,MATCH($B230,'Products'!$A$6:$A$505,0)),INDEX('Products'!$F$6:$F$505,MATCH($B230,'Products'!$A$6:$A$505,0))),"")))</f>
      </c>
      <c r="H230" s="15">
        <f>IF(OR($E230="",$G230=""),"",$E230*$G230)</f>
      </c>
      <c r="I230" s="15">
        <f>IF(AND($D230="Out",$E230&lt;&gt;"",$G230&lt;&gt;""),$E230*($G230-IFERROR(INDEX('Products'!$E$6:$E$505,MATCH($B230,'Products'!$A$6:$A$505,0)),0)),"")</f>
      </c>
      <c r="J230" s="12"/>
    </row>
    <row r="231" spans="1:10" x14ac:dyDescent="0.25">
      <c r="A231" s="17"/>
      <c r="B231" s="12"/>
      <c r="C231" s="16">
        <f>IF($B231="","",IFERROR(INDEX('Products'!$B$6:$B$505,MATCH($B231,'Products'!$A$6:$A$505,0)),"Unknown code"))</f>
      </c>
      <c r="D231" s="12"/>
      <c r="E231" s="14"/>
      <c r="F231" s="14"/>
      <c r="G231" s="15">
        <f>IF(OR($B231="",$D231=""),"",IF($F231&lt;&gt;"",$F231,IFERROR(IF($D231="In",INDEX('Products'!$E$6:$E$505,MATCH($B231,'Products'!$A$6:$A$505,0)),INDEX('Products'!$F$6:$F$505,MATCH($B231,'Products'!$A$6:$A$505,0))),"")))</f>
      </c>
      <c r="H231" s="15">
        <f>IF(OR($E231="",$G231=""),"",$E231*$G231)</f>
      </c>
      <c r="I231" s="15">
        <f>IF(AND($D231="Out",$E231&lt;&gt;"",$G231&lt;&gt;""),$E231*($G231-IFERROR(INDEX('Products'!$E$6:$E$505,MATCH($B231,'Products'!$A$6:$A$505,0)),0)),"")</f>
      </c>
      <c r="J231" s="12"/>
    </row>
    <row r="232" spans="1:10" x14ac:dyDescent="0.25">
      <c r="A232" s="17"/>
      <c r="B232" s="12"/>
      <c r="C232" s="16">
        <f>IF($B232="","",IFERROR(INDEX('Products'!$B$6:$B$505,MATCH($B232,'Products'!$A$6:$A$505,0)),"Unknown code"))</f>
      </c>
      <c r="D232" s="12"/>
      <c r="E232" s="14"/>
      <c r="F232" s="14"/>
      <c r="G232" s="15">
        <f>IF(OR($B232="",$D232=""),"",IF($F232&lt;&gt;"",$F232,IFERROR(IF($D232="In",INDEX('Products'!$E$6:$E$505,MATCH($B232,'Products'!$A$6:$A$505,0)),INDEX('Products'!$F$6:$F$505,MATCH($B232,'Products'!$A$6:$A$505,0))),"")))</f>
      </c>
      <c r="H232" s="15">
        <f>IF(OR($E232="",$G232=""),"",$E232*$G232)</f>
      </c>
      <c r="I232" s="15">
        <f>IF(AND($D232="Out",$E232&lt;&gt;"",$G232&lt;&gt;""),$E232*($G232-IFERROR(INDEX('Products'!$E$6:$E$505,MATCH($B232,'Products'!$A$6:$A$505,0)),0)),"")</f>
      </c>
      <c r="J232" s="12"/>
    </row>
    <row r="233" spans="1:10" x14ac:dyDescent="0.25">
      <c r="A233" s="17"/>
      <c r="B233" s="12"/>
      <c r="C233" s="16">
        <f>IF($B233="","",IFERROR(INDEX('Products'!$B$6:$B$505,MATCH($B233,'Products'!$A$6:$A$505,0)),"Unknown code"))</f>
      </c>
      <c r="D233" s="12"/>
      <c r="E233" s="14"/>
      <c r="F233" s="14"/>
      <c r="G233" s="15">
        <f>IF(OR($B233="",$D233=""),"",IF($F233&lt;&gt;"",$F233,IFERROR(IF($D233="In",INDEX('Products'!$E$6:$E$505,MATCH($B233,'Products'!$A$6:$A$505,0)),INDEX('Products'!$F$6:$F$505,MATCH($B233,'Products'!$A$6:$A$505,0))),"")))</f>
      </c>
      <c r="H233" s="15">
        <f>IF(OR($E233="",$G233=""),"",$E233*$G233)</f>
      </c>
      <c r="I233" s="15">
        <f>IF(AND($D233="Out",$E233&lt;&gt;"",$G233&lt;&gt;""),$E233*($G233-IFERROR(INDEX('Products'!$E$6:$E$505,MATCH($B233,'Products'!$A$6:$A$505,0)),0)),"")</f>
      </c>
      <c r="J233" s="12"/>
    </row>
    <row r="234" spans="1:10" x14ac:dyDescent="0.25">
      <c r="A234" s="17"/>
      <c r="B234" s="12"/>
      <c r="C234" s="16">
        <f>IF($B234="","",IFERROR(INDEX('Products'!$B$6:$B$505,MATCH($B234,'Products'!$A$6:$A$505,0)),"Unknown code"))</f>
      </c>
      <c r="D234" s="12"/>
      <c r="E234" s="14"/>
      <c r="F234" s="14"/>
      <c r="G234" s="15">
        <f>IF(OR($B234="",$D234=""),"",IF($F234&lt;&gt;"",$F234,IFERROR(IF($D234="In",INDEX('Products'!$E$6:$E$505,MATCH($B234,'Products'!$A$6:$A$505,0)),INDEX('Products'!$F$6:$F$505,MATCH($B234,'Products'!$A$6:$A$505,0))),"")))</f>
      </c>
      <c r="H234" s="15">
        <f>IF(OR($E234="",$G234=""),"",$E234*$G234)</f>
      </c>
      <c r="I234" s="15">
        <f>IF(AND($D234="Out",$E234&lt;&gt;"",$G234&lt;&gt;""),$E234*($G234-IFERROR(INDEX('Products'!$E$6:$E$505,MATCH($B234,'Products'!$A$6:$A$505,0)),0)),"")</f>
      </c>
      <c r="J234" s="12"/>
    </row>
    <row r="235" spans="1:10" x14ac:dyDescent="0.25">
      <c r="A235" s="17"/>
      <c r="B235" s="12"/>
      <c r="C235" s="16">
        <f>IF($B235="","",IFERROR(INDEX('Products'!$B$6:$B$505,MATCH($B235,'Products'!$A$6:$A$505,0)),"Unknown code"))</f>
      </c>
      <c r="D235" s="12"/>
      <c r="E235" s="14"/>
      <c r="F235" s="14"/>
      <c r="G235" s="15">
        <f>IF(OR($B235="",$D235=""),"",IF($F235&lt;&gt;"",$F235,IFERROR(IF($D235="In",INDEX('Products'!$E$6:$E$505,MATCH($B235,'Products'!$A$6:$A$505,0)),INDEX('Products'!$F$6:$F$505,MATCH($B235,'Products'!$A$6:$A$505,0))),"")))</f>
      </c>
      <c r="H235" s="15">
        <f>IF(OR($E235="",$G235=""),"",$E235*$G235)</f>
      </c>
      <c r="I235" s="15">
        <f>IF(AND($D235="Out",$E235&lt;&gt;"",$G235&lt;&gt;""),$E235*($G235-IFERROR(INDEX('Products'!$E$6:$E$505,MATCH($B235,'Products'!$A$6:$A$505,0)),0)),"")</f>
      </c>
      <c r="J235" s="12"/>
    </row>
    <row r="236" spans="1:10" x14ac:dyDescent="0.25">
      <c r="A236" s="17"/>
      <c r="B236" s="12"/>
      <c r="C236" s="16">
        <f>IF($B236="","",IFERROR(INDEX('Products'!$B$6:$B$505,MATCH($B236,'Products'!$A$6:$A$505,0)),"Unknown code"))</f>
      </c>
      <c r="D236" s="12"/>
      <c r="E236" s="14"/>
      <c r="F236" s="14"/>
      <c r="G236" s="15">
        <f>IF(OR($B236="",$D236=""),"",IF($F236&lt;&gt;"",$F236,IFERROR(IF($D236="In",INDEX('Products'!$E$6:$E$505,MATCH($B236,'Products'!$A$6:$A$505,0)),INDEX('Products'!$F$6:$F$505,MATCH($B236,'Products'!$A$6:$A$505,0))),"")))</f>
      </c>
      <c r="H236" s="15">
        <f>IF(OR($E236="",$G236=""),"",$E236*$G236)</f>
      </c>
      <c r="I236" s="15">
        <f>IF(AND($D236="Out",$E236&lt;&gt;"",$G236&lt;&gt;""),$E236*($G236-IFERROR(INDEX('Products'!$E$6:$E$505,MATCH($B236,'Products'!$A$6:$A$505,0)),0)),"")</f>
      </c>
      <c r="J236" s="12"/>
    </row>
    <row r="237" spans="1:10" x14ac:dyDescent="0.25">
      <c r="A237" s="17"/>
      <c r="B237" s="12"/>
      <c r="C237" s="16">
        <f>IF($B237="","",IFERROR(INDEX('Products'!$B$6:$B$505,MATCH($B237,'Products'!$A$6:$A$505,0)),"Unknown code"))</f>
      </c>
      <c r="D237" s="12"/>
      <c r="E237" s="14"/>
      <c r="F237" s="14"/>
      <c r="G237" s="15">
        <f>IF(OR($B237="",$D237=""),"",IF($F237&lt;&gt;"",$F237,IFERROR(IF($D237="In",INDEX('Products'!$E$6:$E$505,MATCH($B237,'Products'!$A$6:$A$505,0)),INDEX('Products'!$F$6:$F$505,MATCH($B237,'Products'!$A$6:$A$505,0))),"")))</f>
      </c>
      <c r="H237" s="15">
        <f>IF(OR($E237="",$G237=""),"",$E237*$G237)</f>
      </c>
      <c r="I237" s="15">
        <f>IF(AND($D237="Out",$E237&lt;&gt;"",$G237&lt;&gt;""),$E237*($G237-IFERROR(INDEX('Products'!$E$6:$E$505,MATCH($B237,'Products'!$A$6:$A$505,0)),0)),"")</f>
      </c>
      <c r="J237" s="12"/>
    </row>
    <row r="238" spans="1:10" x14ac:dyDescent="0.25">
      <c r="A238" s="17"/>
      <c r="B238" s="12"/>
      <c r="C238" s="16">
        <f>IF($B238="","",IFERROR(INDEX('Products'!$B$6:$B$505,MATCH($B238,'Products'!$A$6:$A$505,0)),"Unknown code"))</f>
      </c>
      <c r="D238" s="12"/>
      <c r="E238" s="14"/>
      <c r="F238" s="14"/>
      <c r="G238" s="15">
        <f>IF(OR($B238="",$D238=""),"",IF($F238&lt;&gt;"",$F238,IFERROR(IF($D238="In",INDEX('Products'!$E$6:$E$505,MATCH($B238,'Products'!$A$6:$A$505,0)),INDEX('Products'!$F$6:$F$505,MATCH($B238,'Products'!$A$6:$A$505,0))),"")))</f>
      </c>
      <c r="H238" s="15">
        <f>IF(OR($E238="",$G238=""),"",$E238*$G238)</f>
      </c>
      <c r="I238" s="15">
        <f>IF(AND($D238="Out",$E238&lt;&gt;"",$G238&lt;&gt;""),$E238*($G238-IFERROR(INDEX('Products'!$E$6:$E$505,MATCH($B238,'Products'!$A$6:$A$505,0)),0)),"")</f>
      </c>
      <c r="J238" s="12"/>
    </row>
    <row r="239" spans="1:10" x14ac:dyDescent="0.25">
      <c r="A239" s="17"/>
      <c r="B239" s="12"/>
      <c r="C239" s="16">
        <f>IF($B239="","",IFERROR(INDEX('Products'!$B$6:$B$505,MATCH($B239,'Products'!$A$6:$A$505,0)),"Unknown code"))</f>
      </c>
      <c r="D239" s="12"/>
      <c r="E239" s="14"/>
      <c r="F239" s="14"/>
      <c r="G239" s="15">
        <f>IF(OR($B239="",$D239=""),"",IF($F239&lt;&gt;"",$F239,IFERROR(IF($D239="In",INDEX('Products'!$E$6:$E$505,MATCH($B239,'Products'!$A$6:$A$505,0)),INDEX('Products'!$F$6:$F$505,MATCH($B239,'Products'!$A$6:$A$505,0))),"")))</f>
      </c>
      <c r="H239" s="15">
        <f>IF(OR($E239="",$G239=""),"",$E239*$G239)</f>
      </c>
      <c r="I239" s="15">
        <f>IF(AND($D239="Out",$E239&lt;&gt;"",$G239&lt;&gt;""),$E239*($G239-IFERROR(INDEX('Products'!$E$6:$E$505,MATCH($B239,'Products'!$A$6:$A$505,0)),0)),"")</f>
      </c>
      <c r="J239" s="12"/>
    </row>
    <row r="240" spans="1:10" x14ac:dyDescent="0.25">
      <c r="A240" s="17"/>
      <c r="B240" s="12"/>
      <c r="C240" s="16">
        <f>IF($B240="","",IFERROR(INDEX('Products'!$B$6:$B$505,MATCH($B240,'Products'!$A$6:$A$505,0)),"Unknown code"))</f>
      </c>
      <c r="D240" s="12"/>
      <c r="E240" s="14"/>
      <c r="F240" s="14"/>
      <c r="G240" s="15">
        <f>IF(OR($B240="",$D240=""),"",IF($F240&lt;&gt;"",$F240,IFERROR(IF($D240="In",INDEX('Products'!$E$6:$E$505,MATCH($B240,'Products'!$A$6:$A$505,0)),INDEX('Products'!$F$6:$F$505,MATCH($B240,'Products'!$A$6:$A$505,0))),"")))</f>
      </c>
      <c r="H240" s="15">
        <f>IF(OR($E240="",$G240=""),"",$E240*$G240)</f>
      </c>
      <c r="I240" s="15">
        <f>IF(AND($D240="Out",$E240&lt;&gt;"",$G240&lt;&gt;""),$E240*($G240-IFERROR(INDEX('Products'!$E$6:$E$505,MATCH($B240,'Products'!$A$6:$A$505,0)),0)),"")</f>
      </c>
      <c r="J240" s="12"/>
    </row>
    <row r="241" spans="1:10" x14ac:dyDescent="0.25">
      <c r="A241" s="17"/>
      <c r="B241" s="12"/>
      <c r="C241" s="16">
        <f>IF($B241="","",IFERROR(INDEX('Products'!$B$6:$B$505,MATCH($B241,'Products'!$A$6:$A$505,0)),"Unknown code"))</f>
      </c>
      <c r="D241" s="12"/>
      <c r="E241" s="14"/>
      <c r="F241" s="14"/>
      <c r="G241" s="15">
        <f>IF(OR($B241="",$D241=""),"",IF($F241&lt;&gt;"",$F241,IFERROR(IF($D241="In",INDEX('Products'!$E$6:$E$505,MATCH($B241,'Products'!$A$6:$A$505,0)),INDEX('Products'!$F$6:$F$505,MATCH($B241,'Products'!$A$6:$A$505,0))),"")))</f>
      </c>
      <c r="H241" s="15">
        <f>IF(OR($E241="",$G241=""),"",$E241*$G241)</f>
      </c>
      <c r="I241" s="15">
        <f>IF(AND($D241="Out",$E241&lt;&gt;"",$G241&lt;&gt;""),$E241*($G241-IFERROR(INDEX('Products'!$E$6:$E$505,MATCH($B241,'Products'!$A$6:$A$505,0)),0)),"")</f>
      </c>
      <c r="J241" s="12"/>
    </row>
    <row r="242" spans="1:10" x14ac:dyDescent="0.25">
      <c r="A242" s="17"/>
      <c r="B242" s="12"/>
      <c r="C242" s="16">
        <f>IF($B242="","",IFERROR(INDEX('Products'!$B$6:$B$505,MATCH($B242,'Products'!$A$6:$A$505,0)),"Unknown code"))</f>
      </c>
      <c r="D242" s="12"/>
      <c r="E242" s="14"/>
      <c r="F242" s="14"/>
      <c r="G242" s="15">
        <f>IF(OR($B242="",$D242=""),"",IF($F242&lt;&gt;"",$F242,IFERROR(IF($D242="In",INDEX('Products'!$E$6:$E$505,MATCH($B242,'Products'!$A$6:$A$505,0)),INDEX('Products'!$F$6:$F$505,MATCH($B242,'Products'!$A$6:$A$505,0))),"")))</f>
      </c>
      <c r="H242" s="15">
        <f>IF(OR($E242="",$G242=""),"",$E242*$G242)</f>
      </c>
      <c r="I242" s="15">
        <f>IF(AND($D242="Out",$E242&lt;&gt;"",$G242&lt;&gt;""),$E242*($G242-IFERROR(INDEX('Products'!$E$6:$E$505,MATCH($B242,'Products'!$A$6:$A$505,0)),0)),"")</f>
      </c>
      <c r="J242" s="12"/>
    </row>
    <row r="243" spans="1:10" x14ac:dyDescent="0.25">
      <c r="A243" s="17"/>
      <c r="B243" s="12"/>
      <c r="C243" s="16">
        <f>IF($B243="","",IFERROR(INDEX('Products'!$B$6:$B$505,MATCH($B243,'Products'!$A$6:$A$505,0)),"Unknown code"))</f>
      </c>
      <c r="D243" s="12"/>
      <c r="E243" s="14"/>
      <c r="F243" s="14"/>
      <c r="G243" s="15">
        <f>IF(OR($B243="",$D243=""),"",IF($F243&lt;&gt;"",$F243,IFERROR(IF($D243="In",INDEX('Products'!$E$6:$E$505,MATCH($B243,'Products'!$A$6:$A$505,0)),INDEX('Products'!$F$6:$F$505,MATCH($B243,'Products'!$A$6:$A$505,0))),"")))</f>
      </c>
      <c r="H243" s="15">
        <f>IF(OR($E243="",$G243=""),"",$E243*$G243)</f>
      </c>
      <c r="I243" s="15">
        <f>IF(AND($D243="Out",$E243&lt;&gt;"",$G243&lt;&gt;""),$E243*($G243-IFERROR(INDEX('Products'!$E$6:$E$505,MATCH($B243,'Products'!$A$6:$A$505,0)),0)),"")</f>
      </c>
      <c r="J243" s="12"/>
    </row>
    <row r="244" spans="1:10" x14ac:dyDescent="0.25">
      <c r="A244" s="17"/>
      <c r="B244" s="12"/>
      <c r="C244" s="16">
        <f>IF($B244="","",IFERROR(INDEX('Products'!$B$6:$B$505,MATCH($B244,'Products'!$A$6:$A$505,0)),"Unknown code"))</f>
      </c>
      <c r="D244" s="12"/>
      <c r="E244" s="14"/>
      <c r="F244" s="14"/>
      <c r="G244" s="15">
        <f>IF(OR($B244="",$D244=""),"",IF($F244&lt;&gt;"",$F244,IFERROR(IF($D244="In",INDEX('Products'!$E$6:$E$505,MATCH($B244,'Products'!$A$6:$A$505,0)),INDEX('Products'!$F$6:$F$505,MATCH($B244,'Products'!$A$6:$A$505,0))),"")))</f>
      </c>
      <c r="H244" s="15">
        <f>IF(OR($E244="",$G244=""),"",$E244*$G244)</f>
      </c>
      <c r="I244" s="15">
        <f>IF(AND($D244="Out",$E244&lt;&gt;"",$G244&lt;&gt;""),$E244*($G244-IFERROR(INDEX('Products'!$E$6:$E$505,MATCH($B244,'Products'!$A$6:$A$505,0)),0)),"")</f>
      </c>
      <c r="J244" s="12"/>
    </row>
    <row r="245" spans="1:10" x14ac:dyDescent="0.25">
      <c r="A245" s="17"/>
      <c r="B245" s="12"/>
      <c r="C245" s="16">
        <f>IF($B245="","",IFERROR(INDEX('Products'!$B$6:$B$505,MATCH($B245,'Products'!$A$6:$A$505,0)),"Unknown code"))</f>
      </c>
      <c r="D245" s="12"/>
      <c r="E245" s="14"/>
      <c r="F245" s="14"/>
      <c r="G245" s="15">
        <f>IF(OR($B245="",$D245=""),"",IF($F245&lt;&gt;"",$F245,IFERROR(IF($D245="In",INDEX('Products'!$E$6:$E$505,MATCH($B245,'Products'!$A$6:$A$505,0)),INDEX('Products'!$F$6:$F$505,MATCH($B245,'Products'!$A$6:$A$505,0))),"")))</f>
      </c>
      <c r="H245" s="15">
        <f>IF(OR($E245="",$G245=""),"",$E245*$G245)</f>
      </c>
      <c r="I245" s="15">
        <f>IF(AND($D245="Out",$E245&lt;&gt;"",$G245&lt;&gt;""),$E245*($G245-IFERROR(INDEX('Products'!$E$6:$E$505,MATCH($B245,'Products'!$A$6:$A$505,0)),0)),"")</f>
      </c>
      <c r="J245" s="12"/>
    </row>
    <row r="246" spans="1:10" x14ac:dyDescent="0.25">
      <c r="A246" s="17"/>
      <c r="B246" s="12"/>
      <c r="C246" s="16">
        <f>IF($B246="","",IFERROR(INDEX('Products'!$B$6:$B$505,MATCH($B246,'Products'!$A$6:$A$505,0)),"Unknown code"))</f>
      </c>
      <c r="D246" s="12"/>
      <c r="E246" s="14"/>
      <c r="F246" s="14"/>
      <c r="G246" s="15">
        <f>IF(OR($B246="",$D246=""),"",IF($F246&lt;&gt;"",$F246,IFERROR(IF($D246="In",INDEX('Products'!$E$6:$E$505,MATCH($B246,'Products'!$A$6:$A$505,0)),INDEX('Products'!$F$6:$F$505,MATCH($B246,'Products'!$A$6:$A$505,0))),"")))</f>
      </c>
      <c r="H246" s="15">
        <f>IF(OR($E246="",$G246=""),"",$E246*$G246)</f>
      </c>
      <c r="I246" s="15">
        <f>IF(AND($D246="Out",$E246&lt;&gt;"",$G246&lt;&gt;""),$E246*($G246-IFERROR(INDEX('Products'!$E$6:$E$505,MATCH($B246,'Products'!$A$6:$A$505,0)),0)),"")</f>
      </c>
      <c r="J246" s="12"/>
    </row>
    <row r="247" spans="1:10" x14ac:dyDescent="0.25">
      <c r="A247" s="17"/>
      <c r="B247" s="12"/>
      <c r="C247" s="16">
        <f>IF($B247="","",IFERROR(INDEX('Products'!$B$6:$B$505,MATCH($B247,'Products'!$A$6:$A$505,0)),"Unknown code"))</f>
      </c>
      <c r="D247" s="12"/>
      <c r="E247" s="14"/>
      <c r="F247" s="14"/>
      <c r="G247" s="15">
        <f>IF(OR($B247="",$D247=""),"",IF($F247&lt;&gt;"",$F247,IFERROR(IF($D247="In",INDEX('Products'!$E$6:$E$505,MATCH($B247,'Products'!$A$6:$A$505,0)),INDEX('Products'!$F$6:$F$505,MATCH($B247,'Products'!$A$6:$A$505,0))),"")))</f>
      </c>
      <c r="H247" s="15">
        <f>IF(OR($E247="",$G247=""),"",$E247*$G247)</f>
      </c>
      <c r="I247" s="15">
        <f>IF(AND($D247="Out",$E247&lt;&gt;"",$G247&lt;&gt;""),$E247*($G247-IFERROR(INDEX('Products'!$E$6:$E$505,MATCH($B247,'Products'!$A$6:$A$505,0)),0)),"")</f>
      </c>
      <c r="J247" s="12"/>
    </row>
    <row r="248" spans="1:10" x14ac:dyDescent="0.25">
      <c r="A248" s="17"/>
      <c r="B248" s="12"/>
      <c r="C248" s="16">
        <f>IF($B248="","",IFERROR(INDEX('Products'!$B$6:$B$505,MATCH($B248,'Products'!$A$6:$A$505,0)),"Unknown code"))</f>
      </c>
      <c r="D248" s="12"/>
      <c r="E248" s="14"/>
      <c r="F248" s="14"/>
      <c r="G248" s="15">
        <f>IF(OR($B248="",$D248=""),"",IF($F248&lt;&gt;"",$F248,IFERROR(IF($D248="In",INDEX('Products'!$E$6:$E$505,MATCH($B248,'Products'!$A$6:$A$505,0)),INDEX('Products'!$F$6:$F$505,MATCH($B248,'Products'!$A$6:$A$505,0))),"")))</f>
      </c>
      <c r="H248" s="15">
        <f>IF(OR($E248="",$G248=""),"",$E248*$G248)</f>
      </c>
      <c r="I248" s="15">
        <f>IF(AND($D248="Out",$E248&lt;&gt;"",$G248&lt;&gt;""),$E248*($G248-IFERROR(INDEX('Products'!$E$6:$E$505,MATCH($B248,'Products'!$A$6:$A$505,0)),0)),"")</f>
      </c>
      <c r="J248" s="12"/>
    </row>
    <row r="249" spans="1:10" x14ac:dyDescent="0.25">
      <c r="A249" s="17"/>
      <c r="B249" s="12"/>
      <c r="C249" s="16">
        <f>IF($B249="","",IFERROR(INDEX('Products'!$B$6:$B$505,MATCH($B249,'Products'!$A$6:$A$505,0)),"Unknown code"))</f>
      </c>
      <c r="D249" s="12"/>
      <c r="E249" s="14"/>
      <c r="F249" s="14"/>
      <c r="G249" s="15">
        <f>IF(OR($B249="",$D249=""),"",IF($F249&lt;&gt;"",$F249,IFERROR(IF($D249="In",INDEX('Products'!$E$6:$E$505,MATCH($B249,'Products'!$A$6:$A$505,0)),INDEX('Products'!$F$6:$F$505,MATCH($B249,'Products'!$A$6:$A$505,0))),"")))</f>
      </c>
      <c r="H249" s="15">
        <f>IF(OR($E249="",$G249=""),"",$E249*$G249)</f>
      </c>
      <c r="I249" s="15">
        <f>IF(AND($D249="Out",$E249&lt;&gt;"",$G249&lt;&gt;""),$E249*($G249-IFERROR(INDEX('Products'!$E$6:$E$505,MATCH($B249,'Products'!$A$6:$A$505,0)),0)),"")</f>
      </c>
      <c r="J249" s="12"/>
    </row>
    <row r="250" spans="1:10" x14ac:dyDescent="0.25">
      <c r="A250" s="17"/>
      <c r="B250" s="12"/>
      <c r="C250" s="16">
        <f>IF($B250="","",IFERROR(INDEX('Products'!$B$6:$B$505,MATCH($B250,'Products'!$A$6:$A$505,0)),"Unknown code"))</f>
      </c>
      <c r="D250" s="12"/>
      <c r="E250" s="14"/>
      <c r="F250" s="14"/>
      <c r="G250" s="15">
        <f>IF(OR($B250="",$D250=""),"",IF($F250&lt;&gt;"",$F250,IFERROR(IF($D250="In",INDEX('Products'!$E$6:$E$505,MATCH($B250,'Products'!$A$6:$A$505,0)),INDEX('Products'!$F$6:$F$505,MATCH($B250,'Products'!$A$6:$A$505,0))),"")))</f>
      </c>
      <c r="H250" s="15">
        <f>IF(OR($E250="",$G250=""),"",$E250*$G250)</f>
      </c>
      <c r="I250" s="15">
        <f>IF(AND($D250="Out",$E250&lt;&gt;"",$G250&lt;&gt;""),$E250*($G250-IFERROR(INDEX('Products'!$E$6:$E$505,MATCH($B250,'Products'!$A$6:$A$505,0)),0)),"")</f>
      </c>
      <c r="J250" s="12"/>
    </row>
    <row r="251" spans="1:10" x14ac:dyDescent="0.25">
      <c r="A251" s="17"/>
      <c r="B251" s="12"/>
      <c r="C251" s="16">
        <f>IF($B251="","",IFERROR(INDEX('Products'!$B$6:$B$505,MATCH($B251,'Products'!$A$6:$A$505,0)),"Unknown code"))</f>
      </c>
      <c r="D251" s="12"/>
      <c r="E251" s="14"/>
      <c r="F251" s="14"/>
      <c r="G251" s="15">
        <f>IF(OR($B251="",$D251=""),"",IF($F251&lt;&gt;"",$F251,IFERROR(IF($D251="In",INDEX('Products'!$E$6:$E$505,MATCH($B251,'Products'!$A$6:$A$505,0)),INDEX('Products'!$F$6:$F$505,MATCH($B251,'Products'!$A$6:$A$505,0))),"")))</f>
      </c>
      <c r="H251" s="15">
        <f>IF(OR($E251="",$G251=""),"",$E251*$G251)</f>
      </c>
      <c r="I251" s="15">
        <f>IF(AND($D251="Out",$E251&lt;&gt;"",$G251&lt;&gt;""),$E251*($G251-IFERROR(INDEX('Products'!$E$6:$E$505,MATCH($B251,'Products'!$A$6:$A$505,0)),0)),"")</f>
      </c>
      <c r="J251" s="12"/>
    </row>
    <row r="252" spans="1:10" x14ac:dyDescent="0.25">
      <c r="A252" s="17"/>
      <c r="B252" s="12"/>
      <c r="C252" s="16">
        <f>IF($B252="","",IFERROR(INDEX('Products'!$B$6:$B$505,MATCH($B252,'Products'!$A$6:$A$505,0)),"Unknown code"))</f>
      </c>
      <c r="D252" s="12"/>
      <c r="E252" s="14"/>
      <c r="F252" s="14"/>
      <c r="G252" s="15">
        <f>IF(OR($B252="",$D252=""),"",IF($F252&lt;&gt;"",$F252,IFERROR(IF($D252="In",INDEX('Products'!$E$6:$E$505,MATCH($B252,'Products'!$A$6:$A$505,0)),INDEX('Products'!$F$6:$F$505,MATCH($B252,'Products'!$A$6:$A$505,0))),"")))</f>
      </c>
      <c r="H252" s="15">
        <f>IF(OR($E252="",$G252=""),"",$E252*$G252)</f>
      </c>
      <c r="I252" s="15">
        <f>IF(AND($D252="Out",$E252&lt;&gt;"",$G252&lt;&gt;""),$E252*($G252-IFERROR(INDEX('Products'!$E$6:$E$505,MATCH($B252,'Products'!$A$6:$A$505,0)),0)),"")</f>
      </c>
      <c r="J252" s="12"/>
    </row>
    <row r="253" spans="1:10" x14ac:dyDescent="0.25">
      <c r="A253" s="17"/>
      <c r="B253" s="12"/>
      <c r="C253" s="16">
        <f>IF($B253="","",IFERROR(INDEX('Products'!$B$6:$B$505,MATCH($B253,'Products'!$A$6:$A$505,0)),"Unknown code"))</f>
      </c>
      <c r="D253" s="12"/>
      <c r="E253" s="14"/>
      <c r="F253" s="14"/>
      <c r="G253" s="15">
        <f>IF(OR($B253="",$D253=""),"",IF($F253&lt;&gt;"",$F253,IFERROR(IF($D253="In",INDEX('Products'!$E$6:$E$505,MATCH($B253,'Products'!$A$6:$A$505,0)),INDEX('Products'!$F$6:$F$505,MATCH($B253,'Products'!$A$6:$A$505,0))),"")))</f>
      </c>
      <c r="H253" s="15">
        <f>IF(OR($E253="",$G253=""),"",$E253*$G253)</f>
      </c>
      <c r="I253" s="15">
        <f>IF(AND($D253="Out",$E253&lt;&gt;"",$G253&lt;&gt;""),$E253*($G253-IFERROR(INDEX('Products'!$E$6:$E$505,MATCH($B253,'Products'!$A$6:$A$505,0)),0)),"")</f>
      </c>
      <c r="J253" s="12"/>
    </row>
    <row r="254" spans="1:10" x14ac:dyDescent="0.25">
      <c r="A254" s="17"/>
      <c r="B254" s="12"/>
      <c r="C254" s="16">
        <f>IF($B254="","",IFERROR(INDEX('Products'!$B$6:$B$505,MATCH($B254,'Products'!$A$6:$A$505,0)),"Unknown code"))</f>
      </c>
      <c r="D254" s="12"/>
      <c r="E254" s="14"/>
      <c r="F254" s="14"/>
      <c r="G254" s="15">
        <f>IF(OR($B254="",$D254=""),"",IF($F254&lt;&gt;"",$F254,IFERROR(IF($D254="In",INDEX('Products'!$E$6:$E$505,MATCH($B254,'Products'!$A$6:$A$505,0)),INDEX('Products'!$F$6:$F$505,MATCH($B254,'Products'!$A$6:$A$505,0))),"")))</f>
      </c>
      <c r="H254" s="15">
        <f>IF(OR($E254="",$G254=""),"",$E254*$G254)</f>
      </c>
      <c r="I254" s="15">
        <f>IF(AND($D254="Out",$E254&lt;&gt;"",$G254&lt;&gt;""),$E254*($G254-IFERROR(INDEX('Products'!$E$6:$E$505,MATCH($B254,'Products'!$A$6:$A$505,0)),0)),"")</f>
      </c>
      <c r="J254" s="12"/>
    </row>
    <row r="255" spans="1:10" x14ac:dyDescent="0.25">
      <c r="A255" s="17"/>
      <c r="B255" s="12"/>
      <c r="C255" s="16">
        <f>IF($B255="","",IFERROR(INDEX('Products'!$B$6:$B$505,MATCH($B255,'Products'!$A$6:$A$505,0)),"Unknown code"))</f>
      </c>
      <c r="D255" s="12"/>
      <c r="E255" s="14"/>
      <c r="F255" s="14"/>
      <c r="G255" s="15">
        <f>IF(OR($B255="",$D255=""),"",IF($F255&lt;&gt;"",$F255,IFERROR(IF($D255="In",INDEX('Products'!$E$6:$E$505,MATCH($B255,'Products'!$A$6:$A$505,0)),INDEX('Products'!$F$6:$F$505,MATCH($B255,'Products'!$A$6:$A$505,0))),"")))</f>
      </c>
      <c r="H255" s="15">
        <f>IF(OR($E255="",$G255=""),"",$E255*$G255)</f>
      </c>
      <c r="I255" s="15">
        <f>IF(AND($D255="Out",$E255&lt;&gt;"",$G255&lt;&gt;""),$E255*($G255-IFERROR(INDEX('Products'!$E$6:$E$505,MATCH($B255,'Products'!$A$6:$A$505,0)),0)),"")</f>
      </c>
      <c r="J255" s="12"/>
    </row>
    <row r="256" spans="1:10" x14ac:dyDescent="0.25">
      <c r="A256" s="17"/>
      <c r="B256" s="12"/>
      <c r="C256" s="16">
        <f>IF($B256="","",IFERROR(INDEX('Products'!$B$6:$B$505,MATCH($B256,'Products'!$A$6:$A$505,0)),"Unknown code"))</f>
      </c>
      <c r="D256" s="12"/>
      <c r="E256" s="14"/>
      <c r="F256" s="14"/>
      <c r="G256" s="15">
        <f>IF(OR($B256="",$D256=""),"",IF($F256&lt;&gt;"",$F256,IFERROR(IF($D256="In",INDEX('Products'!$E$6:$E$505,MATCH($B256,'Products'!$A$6:$A$505,0)),INDEX('Products'!$F$6:$F$505,MATCH($B256,'Products'!$A$6:$A$505,0))),"")))</f>
      </c>
      <c r="H256" s="15">
        <f>IF(OR($E256="",$G256=""),"",$E256*$G256)</f>
      </c>
      <c r="I256" s="15">
        <f>IF(AND($D256="Out",$E256&lt;&gt;"",$G256&lt;&gt;""),$E256*($G256-IFERROR(INDEX('Products'!$E$6:$E$505,MATCH($B256,'Products'!$A$6:$A$505,0)),0)),"")</f>
      </c>
      <c r="J256" s="12"/>
    </row>
    <row r="257" spans="1:10" x14ac:dyDescent="0.25">
      <c r="A257" s="17"/>
      <c r="B257" s="12"/>
      <c r="C257" s="16">
        <f>IF($B257="","",IFERROR(INDEX('Products'!$B$6:$B$505,MATCH($B257,'Products'!$A$6:$A$505,0)),"Unknown code"))</f>
      </c>
      <c r="D257" s="12"/>
      <c r="E257" s="14"/>
      <c r="F257" s="14"/>
      <c r="G257" s="15">
        <f>IF(OR($B257="",$D257=""),"",IF($F257&lt;&gt;"",$F257,IFERROR(IF($D257="In",INDEX('Products'!$E$6:$E$505,MATCH($B257,'Products'!$A$6:$A$505,0)),INDEX('Products'!$F$6:$F$505,MATCH($B257,'Products'!$A$6:$A$505,0))),"")))</f>
      </c>
      <c r="H257" s="15">
        <f>IF(OR($E257="",$G257=""),"",$E257*$G257)</f>
      </c>
      <c r="I257" s="15">
        <f>IF(AND($D257="Out",$E257&lt;&gt;"",$G257&lt;&gt;""),$E257*($G257-IFERROR(INDEX('Products'!$E$6:$E$505,MATCH($B257,'Products'!$A$6:$A$505,0)),0)),"")</f>
      </c>
      <c r="J257" s="12"/>
    </row>
    <row r="258" spans="1:10" x14ac:dyDescent="0.25">
      <c r="A258" s="17"/>
      <c r="B258" s="12"/>
      <c r="C258" s="16">
        <f>IF($B258="","",IFERROR(INDEX('Products'!$B$6:$B$505,MATCH($B258,'Products'!$A$6:$A$505,0)),"Unknown code"))</f>
      </c>
      <c r="D258" s="12"/>
      <c r="E258" s="14"/>
      <c r="F258" s="14"/>
      <c r="G258" s="15">
        <f>IF(OR($B258="",$D258=""),"",IF($F258&lt;&gt;"",$F258,IFERROR(IF($D258="In",INDEX('Products'!$E$6:$E$505,MATCH($B258,'Products'!$A$6:$A$505,0)),INDEX('Products'!$F$6:$F$505,MATCH($B258,'Products'!$A$6:$A$505,0))),"")))</f>
      </c>
      <c r="H258" s="15">
        <f>IF(OR($E258="",$G258=""),"",$E258*$G258)</f>
      </c>
      <c r="I258" s="15">
        <f>IF(AND($D258="Out",$E258&lt;&gt;"",$G258&lt;&gt;""),$E258*($G258-IFERROR(INDEX('Products'!$E$6:$E$505,MATCH($B258,'Products'!$A$6:$A$505,0)),0)),"")</f>
      </c>
      <c r="J258" s="12"/>
    </row>
    <row r="259" spans="1:10" x14ac:dyDescent="0.25">
      <c r="A259" s="17"/>
      <c r="B259" s="12"/>
      <c r="C259" s="16">
        <f>IF($B259="","",IFERROR(INDEX('Products'!$B$6:$B$505,MATCH($B259,'Products'!$A$6:$A$505,0)),"Unknown code"))</f>
      </c>
      <c r="D259" s="12"/>
      <c r="E259" s="14"/>
      <c r="F259" s="14"/>
      <c r="G259" s="15">
        <f>IF(OR($B259="",$D259=""),"",IF($F259&lt;&gt;"",$F259,IFERROR(IF($D259="In",INDEX('Products'!$E$6:$E$505,MATCH($B259,'Products'!$A$6:$A$505,0)),INDEX('Products'!$F$6:$F$505,MATCH($B259,'Products'!$A$6:$A$505,0))),"")))</f>
      </c>
      <c r="H259" s="15">
        <f>IF(OR($E259="",$G259=""),"",$E259*$G259)</f>
      </c>
      <c r="I259" s="15">
        <f>IF(AND($D259="Out",$E259&lt;&gt;"",$G259&lt;&gt;""),$E259*($G259-IFERROR(INDEX('Products'!$E$6:$E$505,MATCH($B259,'Products'!$A$6:$A$505,0)),0)),"")</f>
      </c>
      <c r="J259" s="12"/>
    </row>
    <row r="260" spans="1:10" x14ac:dyDescent="0.25">
      <c r="A260" s="17"/>
      <c r="B260" s="12"/>
      <c r="C260" s="16">
        <f>IF($B260="","",IFERROR(INDEX('Products'!$B$6:$B$505,MATCH($B260,'Products'!$A$6:$A$505,0)),"Unknown code"))</f>
      </c>
      <c r="D260" s="12"/>
      <c r="E260" s="14"/>
      <c r="F260" s="14"/>
      <c r="G260" s="15">
        <f>IF(OR($B260="",$D260=""),"",IF($F260&lt;&gt;"",$F260,IFERROR(IF($D260="In",INDEX('Products'!$E$6:$E$505,MATCH($B260,'Products'!$A$6:$A$505,0)),INDEX('Products'!$F$6:$F$505,MATCH($B260,'Products'!$A$6:$A$505,0))),"")))</f>
      </c>
      <c r="H260" s="15">
        <f>IF(OR($E260="",$G260=""),"",$E260*$G260)</f>
      </c>
      <c r="I260" s="15">
        <f>IF(AND($D260="Out",$E260&lt;&gt;"",$G260&lt;&gt;""),$E260*($G260-IFERROR(INDEX('Products'!$E$6:$E$505,MATCH($B260,'Products'!$A$6:$A$505,0)),0)),"")</f>
      </c>
      <c r="J260" s="12"/>
    </row>
    <row r="261" spans="1:10" x14ac:dyDescent="0.25">
      <c r="A261" s="17"/>
      <c r="B261" s="12"/>
      <c r="C261" s="16">
        <f>IF($B261="","",IFERROR(INDEX('Products'!$B$6:$B$505,MATCH($B261,'Products'!$A$6:$A$505,0)),"Unknown code"))</f>
      </c>
      <c r="D261" s="12"/>
      <c r="E261" s="14"/>
      <c r="F261" s="14"/>
      <c r="G261" s="15">
        <f>IF(OR($B261="",$D261=""),"",IF($F261&lt;&gt;"",$F261,IFERROR(IF($D261="In",INDEX('Products'!$E$6:$E$505,MATCH($B261,'Products'!$A$6:$A$505,0)),INDEX('Products'!$F$6:$F$505,MATCH($B261,'Products'!$A$6:$A$505,0))),"")))</f>
      </c>
      <c r="H261" s="15">
        <f>IF(OR($E261="",$G261=""),"",$E261*$G261)</f>
      </c>
      <c r="I261" s="15">
        <f>IF(AND($D261="Out",$E261&lt;&gt;"",$G261&lt;&gt;""),$E261*($G261-IFERROR(INDEX('Products'!$E$6:$E$505,MATCH($B261,'Products'!$A$6:$A$505,0)),0)),"")</f>
      </c>
      <c r="J261" s="12"/>
    </row>
    <row r="262" spans="1:10" x14ac:dyDescent="0.25">
      <c r="A262" s="17"/>
      <c r="B262" s="12"/>
      <c r="C262" s="16">
        <f>IF($B262="","",IFERROR(INDEX('Products'!$B$6:$B$505,MATCH($B262,'Products'!$A$6:$A$505,0)),"Unknown code"))</f>
      </c>
      <c r="D262" s="12"/>
      <c r="E262" s="14"/>
      <c r="F262" s="14"/>
      <c r="G262" s="15">
        <f>IF(OR($B262="",$D262=""),"",IF($F262&lt;&gt;"",$F262,IFERROR(IF($D262="In",INDEX('Products'!$E$6:$E$505,MATCH($B262,'Products'!$A$6:$A$505,0)),INDEX('Products'!$F$6:$F$505,MATCH($B262,'Products'!$A$6:$A$505,0))),"")))</f>
      </c>
      <c r="H262" s="15">
        <f>IF(OR($E262="",$G262=""),"",$E262*$G262)</f>
      </c>
      <c r="I262" s="15">
        <f>IF(AND($D262="Out",$E262&lt;&gt;"",$G262&lt;&gt;""),$E262*($G262-IFERROR(INDEX('Products'!$E$6:$E$505,MATCH($B262,'Products'!$A$6:$A$505,0)),0)),"")</f>
      </c>
      <c r="J262" s="12"/>
    </row>
    <row r="263" spans="1:10" x14ac:dyDescent="0.25">
      <c r="A263" s="17"/>
      <c r="B263" s="12"/>
      <c r="C263" s="16">
        <f>IF($B263="","",IFERROR(INDEX('Products'!$B$6:$B$505,MATCH($B263,'Products'!$A$6:$A$505,0)),"Unknown code"))</f>
      </c>
      <c r="D263" s="12"/>
      <c r="E263" s="14"/>
      <c r="F263" s="14"/>
      <c r="G263" s="15">
        <f>IF(OR($B263="",$D263=""),"",IF($F263&lt;&gt;"",$F263,IFERROR(IF($D263="In",INDEX('Products'!$E$6:$E$505,MATCH($B263,'Products'!$A$6:$A$505,0)),INDEX('Products'!$F$6:$F$505,MATCH($B263,'Products'!$A$6:$A$505,0))),"")))</f>
      </c>
      <c r="H263" s="15">
        <f>IF(OR($E263="",$G263=""),"",$E263*$G263)</f>
      </c>
      <c r="I263" s="15">
        <f>IF(AND($D263="Out",$E263&lt;&gt;"",$G263&lt;&gt;""),$E263*($G263-IFERROR(INDEX('Products'!$E$6:$E$505,MATCH($B263,'Products'!$A$6:$A$505,0)),0)),"")</f>
      </c>
      <c r="J263" s="12"/>
    </row>
    <row r="264" spans="1:10" x14ac:dyDescent="0.25">
      <c r="A264" s="17"/>
      <c r="B264" s="12"/>
      <c r="C264" s="16">
        <f>IF($B264="","",IFERROR(INDEX('Products'!$B$6:$B$505,MATCH($B264,'Products'!$A$6:$A$505,0)),"Unknown code"))</f>
      </c>
      <c r="D264" s="12"/>
      <c r="E264" s="14"/>
      <c r="F264" s="14"/>
      <c r="G264" s="15">
        <f>IF(OR($B264="",$D264=""),"",IF($F264&lt;&gt;"",$F264,IFERROR(IF($D264="In",INDEX('Products'!$E$6:$E$505,MATCH($B264,'Products'!$A$6:$A$505,0)),INDEX('Products'!$F$6:$F$505,MATCH($B264,'Products'!$A$6:$A$505,0))),"")))</f>
      </c>
      <c r="H264" s="15">
        <f>IF(OR($E264="",$G264=""),"",$E264*$G264)</f>
      </c>
      <c r="I264" s="15">
        <f>IF(AND($D264="Out",$E264&lt;&gt;"",$G264&lt;&gt;""),$E264*($G264-IFERROR(INDEX('Products'!$E$6:$E$505,MATCH($B264,'Products'!$A$6:$A$505,0)),0)),"")</f>
      </c>
      <c r="J264" s="12"/>
    </row>
    <row r="265" spans="1:10" x14ac:dyDescent="0.25">
      <c r="A265" s="17"/>
      <c r="B265" s="12"/>
      <c r="C265" s="16">
        <f>IF($B265="","",IFERROR(INDEX('Products'!$B$6:$B$505,MATCH($B265,'Products'!$A$6:$A$505,0)),"Unknown code"))</f>
      </c>
      <c r="D265" s="12"/>
      <c r="E265" s="14"/>
      <c r="F265" s="14"/>
      <c r="G265" s="15">
        <f>IF(OR($B265="",$D265=""),"",IF($F265&lt;&gt;"",$F265,IFERROR(IF($D265="In",INDEX('Products'!$E$6:$E$505,MATCH($B265,'Products'!$A$6:$A$505,0)),INDEX('Products'!$F$6:$F$505,MATCH($B265,'Products'!$A$6:$A$505,0))),"")))</f>
      </c>
      <c r="H265" s="15">
        <f>IF(OR($E265="",$G265=""),"",$E265*$G265)</f>
      </c>
      <c r="I265" s="15">
        <f>IF(AND($D265="Out",$E265&lt;&gt;"",$G265&lt;&gt;""),$E265*($G265-IFERROR(INDEX('Products'!$E$6:$E$505,MATCH($B265,'Products'!$A$6:$A$505,0)),0)),"")</f>
      </c>
      <c r="J265" s="12"/>
    </row>
    <row r="266" spans="1:10" x14ac:dyDescent="0.25">
      <c r="A266" s="17"/>
      <c r="B266" s="12"/>
      <c r="C266" s="16">
        <f>IF($B266="","",IFERROR(INDEX('Products'!$B$6:$B$505,MATCH($B266,'Products'!$A$6:$A$505,0)),"Unknown code"))</f>
      </c>
      <c r="D266" s="12"/>
      <c r="E266" s="14"/>
      <c r="F266" s="14"/>
      <c r="G266" s="15">
        <f>IF(OR($B266="",$D266=""),"",IF($F266&lt;&gt;"",$F266,IFERROR(IF($D266="In",INDEX('Products'!$E$6:$E$505,MATCH($B266,'Products'!$A$6:$A$505,0)),INDEX('Products'!$F$6:$F$505,MATCH($B266,'Products'!$A$6:$A$505,0))),"")))</f>
      </c>
      <c r="H266" s="15">
        <f>IF(OR($E266="",$G266=""),"",$E266*$G266)</f>
      </c>
      <c r="I266" s="15">
        <f>IF(AND($D266="Out",$E266&lt;&gt;"",$G266&lt;&gt;""),$E266*($G266-IFERROR(INDEX('Products'!$E$6:$E$505,MATCH($B266,'Products'!$A$6:$A$505,0)),0)),"")</f>
      </c>
      <c r="J266" s="12"/>
    </row>
    <row r="267" spans="1:10" x14ac:dyDescent="0.25">
      <c r="A267" s="17"/>
      <c r="B267" s="12"/>
      <c r="C267" s="16">
        <f>IF($B267="","",IFERROR(INDEX('Products'!$B$6:$B$505,MATCH($B267,'Products'!$A$6:$A$505,0)),"Unknown code"))</f>
      </c>
      <c r="D267" s="12"/>
      <c r="E267" s="14"/>
      <c r="F267" s="14"/>
      <c r="G267" s="15">
        <f>IF(OR($B267="",$D267=""),"",IF($F267&lt;&gt;"",$F267,IFERROR(IF($D267="In",INDEX('Products'!$E$6:$E$505,MATCH($B267,'Products'!$A$6:$A$505,0)),INDEX('Products'!$F$6:$F$505,MATCH($B267,'Products'!$A$6:$A$505,0))),"")))</f>
      </c>
      <c r="H267" s="15">
        <f>IF(OR($E267="",$G267=""),"",$E267*$G267)</f>
      </c>
      <c r="I267" s="15">
        <f>IF(AND($D267="Out",$E267&lt;&gt;"",$G267&lt;&gt;""),$E267*($G267-IFERROR(INDEX('Products'!$E$6:$E$505,MATCH($B267,'Products'!$A$6:$A$505,0)),0)),"")</f>
      </c>
      <c r="J267" s="12"/>
    </row>
    <row r="268" spans="1:10" x14ac:dyDescent="0.25">
      <c r="A268" s="17"/>
      <c r="B268" s="12"/>
      <c r="C268" s="16">
        <f>IF($B268="","",IFERROR(INDEX('Products'!$B$6:$B$505,MATCH($B268,'Products'!$A$6:$A$505,0)),"Unknown code"))</f>
      </c>
      <c r="D268" s="12"/>
      <c r="E268" s="14"/>
      <c r="F268" s="14"/>
      <c r="G268" s="15">
        <f>IF(OR($B268="",$D268=""),"",IF($F268&lt;&gt;"",$F268,IFERROR(IF($D268="In",INDEX('Products'!$E$6:$E$505,MATCH($B268,'Products'!$A$6:$A$505,0)),INDEX('Products'!$F$6:$F$505,MATCH($B268,'Products'!$A$6:$A$505,0))),"")))</f>
      </c>
      <c r="H268" s="15">
        <f>IF(OR($E268="",$G268=""),"",$E268*$G268)</f>
      </c>
      <c r="I268" s="15">
        <f>IF(AND($D268="Out",$E268&lt;&gt;"",$G268&lt;&gt;""),$E268*($G268-IFERROR(INDEX('Products'!$E$6:$E$505,MATCH($B268,'Products'!$A$6:$A$505,0)),0)),"")</f>
      </c>
      <c r="J268" s="12"/>
    </row>
    <row r="269" spans="1:10" x14ac:dyDescent="0.25">
      <c r="A269" s="17"/>
      <c r="B269" s="12"/>
      <c r="C269" s="16">
        <f>IF($B269="","",IFERROR(INDEX('Products'!$B$6:$B$505,MATCH($B269,'Products'!$A$6:$A$505,0)),"Unknown code"))</f>
      </c>
      <c r="D269" s="12"/>
      <c r="E269" s="14"/>
      <c r="F269" s="14"/>
      <c r="G269" s="15">
        <f>IF(OR($B269="",$D269=""),"",IF($F269&lt;&gt;"",$F269,IFERROR(IF($D269="In",INDEX('Products'!$E$6:$E$505,MATCH($B269,'Products'!$A$6:$A$505,0)),INDEX('Products'!$F$6:$F$505,MATCH($B269,'Products'!$A$6:$A$505,0))),"")))</f>
      </c>
      <c r="H269" s="15">
        <f>IF(OR($E269="",$G269=""),"",$E269*$G269)</f>
      </c>
      <c r="I269" s="15">
        <f>IF(AND($D269="Out",$E269&lt;&gt;"",$G269&lt;&gt;""),$E269*($G269-IFERROR(INDEX('Products'!$E$6:$E$505,MATCH($B269,'Products'!$A$6:$A$505,0)),0)),"")</f>
      </c>
      <c r="J269" s="12"/>
    </row>
    <row r="270" spans="1:10" x14ac:dyDescent="0.25">
      <c r="A270" s="17"/>
      <c r="B270" s="12"/>
      <c r="C270" s="16">
        <f>IF($B270="","",IFERROR(INDEX('Products'!$B$6:$B$505,MATCH($B270,'Products'!$A$6:$A$505,0)),"Unknown code"))</f>
      </c>
      <c r="D270" s="12"/>
      <c r="E270" s="14"/>
      <c r="F270" s="14"/>
      <c r="G270" s="15">
        <f>IF(OR($B270="",$D270=""),"",IF($F270&lt;&gt;"",$F270,IFERROR(IF($D270="In",INDEX('Products'!$E$6:$E$505,MATCH($B270,'Products'!$A$6:$A$505,0)),INDEX('Products'!$F$6:$F$505,MATCH($B270,'Products'!$A$6:$A$505,0))),"")))</f>
      </c>
      <c r="H270" s="15">
        <f>IF(OR($E270="",$G270=""),"",$E270*$G270)</f>
      </c>
      <c r="I270" s="15">
        <f>IF(AND($D270="Out",$E270&lt;&gt;"",$G270&lt;&gt;""),$E270*($G270-IFERROR(INDEX('Products'!$E$6:$E$505,MATCH($B270,'Products'!$A$6:$A$505,0)),0)),"")</f>
      </c>
      <c r="J270" s="12"/>
    </row>
    <row r="271" spans="1:10" x14ac:dyDescent="0.25">
      <c r="A271" s="17"/>
      <c r="B271" s="12"/>
      <c r="C271" s="16">
        <f>IF($B271="","",IFERROR(INDEX('Products'!$B$6:$B$505,MATCH($B271,'Products'!$A$6:$A$505,0)),"Unknown code"))</f>
      </c>
      <c r="D271" s="12"/>
      <c r="E271" s="14"/>
      <c r="F271" s="14"/>
      <c r="G271" s="15">
        <f>IF(OR($B271="",$D271=""),"",IF($F271&lt;&gt;"",$F271,IFERROR(IF($D271="In",INDEX('Products'!$E$6:$E$505,MATCH($B271,'Products'!$A$6:$A$505,0)),INDEX('Products'!$F$6:$F$505,MATCH($B271,'Products'!$A$6:$A$505,0))),"")))</f>
      </c>
      <c r="H271" s="15">
        <f>IF(OR($E271="",$G271=""),"",$E271*$G271)</f>
      </c>
      <c r="I271" s="15">
        <f>IF(AND($D271="Out",$E271&lt;&gt;"",$G271&lt;&gt;""),$E271*($G271-IFERROR(INDEX('Products'!$E$6:$E$505,MATCH($B271,'Products'!$A$6:$A$505,0)),0)),"")</f>
      </c>
      <c r="J271" s="12"/>
    </row>
    <row r="272" spans="1:10" x14ac:dyDescent="0.25">
      <c r="A272" s="17"/>
      <c r="B272" s="12"/>
      <c r="C272" s="16">
        <f>IF($B272="","",IFERROR(INDEX('Products'!$B$6:$B$505,MATCH($B272,'Products'!$A$6:$A$505,0)),"Unknown code"))</f>
      </c>
      <c r="D272" s="12"/>
      <c r="E272" s="14"/>
      <c r="F272" s="14"/>
      <c r="G272" s="15">
        <f>IF(OR($B272="",$D272=""),"",IF($F272&lt;&gt;"",$F272,IFERROR(IF($D272="In",INDEX('Products'!$E$6:$E$505,MATCH($B272,'Products'!$A$6:$A$505,0)),INDEX('Products'!$F$6:$F$505,MATCH($B272,'Products'!$A$6:$A$505,0))),"")))</f>
      </c>
      <c r="H272" s="15">
        <f>IF(OR($E272="",$G272=""),"",$E272*$G272)</f>
      </c>
      <c r="I272" s="15">
        <f>IF(AND($D272="Out",$E272&lt;&gt;"",$G272&lt;&gt;""),$E272*($G272-IFERROR(INDEX('Products'!$E$6:$E$505,MATCH($B272,'Products'!$A$6:$A$505,0)),0)),"")</f>
      </c>
      <c r="J272" s="12"/>
    </row>
    <row r="273" spans="1:10" x14ac:dyDescent="0.25">
      <c r="A273" s="17"/>
      <c r="B273" s="12"/>
      <c r="C273" s="16">
        <f>IF($B273="","",IFERROR(INDEX('Products'!$B$6:$B$505,MATCH($B273,'Products'!$A$6:$A$505,0)),"Unknown code"))</f>
      </c>
      <c r="D273" s="12"/>
      <c r="E273" s="14"/>
      <c r="F273" s="14"/>
      <c r="G273" s="15">
        <f>IF(OR($B273="",$D273=""),"",IF($F273&lt;&gt;"",$F273,IFERROR(IF($D273="In",INDEX('Products'!$E$6:$E$505,MATCH($B273,'Products'!$A$6:$A$505,0)),INDEX('Products'!$F$6:$F$505,MATCH($B273,'Products'!$A$6:$A$505,0))),"")))</f>
      </c>
      <c r="H273" s="15">
        <f>IF(OR($E273="",$G273=""),"",$E273*$G273)</f>
      </c>
      <c r="I273" s="15">
        <f>IF(AND($D273="Out",$E273&lt;&gt;"",$G273&lt;&gt;""),$E273*($G273-IFERROR(INDEX('Products'!$E$6:$E$505,MATCH($B273,'Products'!$A$6:$A$505,0)),0)),"")</f>
      </c>
      <c r="J273" s="12"/>
    </row>
    <row r="274" spans="1:10" x14ac:dyDescent="0.25">
      <c r="A274" s="17"/>
      <c r="B274" s="12"/>
      <c r="C274" s="16">
        <f>IF($B274="","",IFERROR(INDEX('Products'!$B$6:$B$505,MATCH($B274,'Products'!$A$6:$A$505,0)),"Unknown code"))</f>
      </c>
      <c r="D274" s="12"/>
      <c r="E274" s="14"/>
      <c r="F274" s="14"/>
      <c r="G274" s="15">
        <f>IF(OR($B274="",$D274=""),"",IF($F274&lt;&gt;"",$F274,IFERROR(IF($D274="In",INDEX('Products'!$E$6:$E$505,MATCH($B274,'Products'!$A$6:$A$505,0)),INDEX('Products'!$F$6:$F$505,MATCH($B274,'Products'!$A$6:$A$505,0))),"")))</f>
      </c>
      <c r="H274" s="15">
        <f>IF(OR($E274="",$G274=""),"",$E274*$G274)</f>
      </c>
      <c r="I274" s="15">
        <f>IF(AND($D274="Out",$E274&lt;&gt;"",$G274&lt;&gt;""),$E274*($G274-IFERROR(INDEX('Products'!$E$6:$E$505,MATCH($B274,'Products'!$A$6:$A$505,0)),0)),"")</f>
      </c>
      <c r="J274" s="12"/>
    </row>
    <row r="275" spans="1:10" x14ac:dyDescent="0.25">
      <c r="A275" s="17"/>
      <c r="B275" s="12"/>
      <c r="C275" s="16">
        <f>IF($B275="","",IFERROR(INDEX('Products'!$B$6:$B$505,MATCH($B275,'Products'!$A$6:$A$505,0)),"Unknown code"))</f>
      </c>
      <c r="D275" s="12"/>
      <c r="E275" s="14"/>
      <c r="F275" s="14"/>
      <c r="G275" s="15">
        <f>IF(OR($B275="",$D275=""),"",IF($F275&lt;&gt;"",$F275,IFERROR(IF($D275="In",INDEX('Products'!$E$6:$E$505,MATCH($B275,'Products'!$A$6:$A$505,0)),INDEX('Products'!$F$6:$F$505,MATCH($B275,'Products'!$A$6:$A$505,0))),"")))</f>
      </c>
      <c r="H275" s="15">
        <f>IF(OR($E275="",$G275=""),"",$E275*$G275)</f>
      </c>
      <c r="I275" s="15">
        <f>IF(AND($D275="Out",$E275&lt;&gt;"",$G275&lt;&gt;""),$E275*($G275-IFERROR(INDEX('Products'!$E$6:$E$505,MATCH($B275,'Products'!$A$6:$A$505,0)),0)),"")</f>
      </c>
      <c r="J275" s="12"/>
    </row>
    <row r="276" spans="1:10" x14ac:dyDescent="0.25">
      <c r="A276" s="17"/>
      <c r="B276" s="12"/>
      <c r="C276" s="16">
        <f>IF($B276="","",IFERROR(INDEX('Products'!$B$6:$B$505,MATCH($B276,'Products'!$A$6:$A$505,0)),"Unknown code"))</f>
      </c>
      <c r="D276" s="12"/>
      <c r="E276" s="14"/>
      <c r="F276" s="14"/>
      <c r="G276" s="15">
        <f>IF(OR($B276="",$D276=""),"",IF($F276&lt;&gt;"",$F276,IFERROR(IF($D276="In",INDEX('Products'!$E$6:$E$505,MATCH($B276,'Products'!$A$6:$A$505,0)),INDEX('Products'!$F$6:$F$505,MATCH($B276,'Products'!$A$6:$A$505,0))),"")))</f>
      </c>
      <c r="H276" s="15">
        <f>IF(OR($E276="",$G276=""),"",$E276*$G276)</f>
      </c>
      <c r="I276" s="15">
        <f>IF(AND($D276="Out",$E276&lt;&gt;"",$G276&lt;&gt;""),$E276*($G276-IFERROR(INDEX('Products'!$E$6:$E$505,MATCH($B276,'Products'!$A$6:$A$505,0)),0)),"")</f>
      </c>
      <c r="J276" s="12"/>
    </row>
    <row r="277" spans="1:10" x14ac:dyDescent="0.25">
      <c r="A277" s="17"/>
      <c r="B277" s="12"/>
      <c r="C277" s="16">
        <f>IF($B277="","",IFERROR(INDEX('Products'!$B$6:$B$505,MATCH($B277,'Products'!$A$6:$A$505,0)),"Unknown code"))</f>
      </c>
      <c r="D277" s="12"/>
      <c r="E277" s="14"/>
      <c r="F277" s="14"/>
      <c r="G277" s="15">
        <f>IF(OR($B277="",$D277=""),"",IF($F277&lt;&gt;"",$F277,IFERROR(IF($D277="In",INDEX('Products'!$E$6:$E$505,MATCH($B277,'Products'!$A$6:$A$505,0)),INDEX('Products'!$F$6:$F$505,MATCH($B277,'Products'!$A$6:$A$505,0))),"")))</f>
      </c>
      <c r="H277" s="15">
        <f>IF(OR($E277="",$G277=""),"",$E277*$G277)</f>
      </c>
      <c r="I277" s="15">
        <f>IF(AND($D277="Out",$E277&lt;&gt;"",$G277&lt;&gt;""),$E277*($G277-IFERROR(INDEX('Products'!$E$6:$E$505,MATCH($B277,'Products'!$A$6:$A$505,0)),0)),"")</f>
      </c>
      <c r="J277" s="12"/>
    </row>
    <row r="278" spans="1:10" x14ac:dyDescent="0.25">
      <c r="A278" s="17"/>
      <c r="B278" s="12"/>
      <c r="C278" s="16">
        <f>IF($B278="","",IFERROR(INDEX('Products'!$B$6:$B$505,MATCH($B278,'Products'!$A$6:$A$505,0)),"Unknown code"))</f>
      </c>
      <c r="D278" s="12"/>
      <c r="E278" s="14"/>
      <c r="F278" s="14"/>
      <c r="G278" s="15">
        <f>IF(OR($B278="",$D278=""),"",IF($F278&lt;&gt;"",$F278,IFERROR(IF($D278="In",INDEX('Products'!$E$6:$E$505,MATCH($B278,'Products'!$A$6:$A$505,0)),INDEX('Products'!$F$6:$F$505,MATCH($B278,'Products'!$A$6:$A$505,0))),"")))</f>
      </c>
      <c r="H278" s="15">
        <f>IF(OR($E278="",$G278=""),"",$E278*$G278)</f>
      </c>
      <c r="I278" s="15">
        <f>IF(AND($D278="Out",$E278&lt;&gt;"",$G278&lt;&gt;""),$E278*($G278-IFERROR(INDEX('Products'!$E$6:$E$505,MATCH($B278,'Products'!$A$6:$A$505,0)),0)),"")</f>
      </c>
      <c r="J278" s="12"/>
    </row>
    <row r="279" spans="1:10" x14ac:dyDescent="0.25">
      <c r="A279" s="17"/>
      <c r="B279" s="12"/>
      <c r="C279" s="16">
        <f>IF($B279="","",IFERROR(INDEX('Products'!$B$6:$B$505,MATCH($B279,'Products'!$A$6:$A$505,0)),"Unknown code"))</f>
      </c>
      <c r="D279" s="12"/>
      <c r="E279" s="14"/>
      <c r="F279" s="14"/>
      <c r="G279" s="15">
        <f>IF(OR($B279="",$D279=""),"",IF($F279&lt;&gt;"",$F279,IFERROR(IF($D279="In",INDEX('Products'!$E$6:$E$505,MATCH($B279,'Products'!$A$6:$A$505,0)),INDEX('Products'!$F$6:$F$505,MATCH($B279,'Products'!$A$6:$A$505,0))),"")))</f>
      </c>
      <c r="H279" s="15">
        <f>IF(OR($E279="",$G279=""),"",$E279*$G279)</f>
      </c>
      <c r="I279" s="15">
        <f>IF(AND($D279="Out",$E279&lt;&gt;"",$G279&lt;&gt;""),$E279*($G279-IFERROR(INDEX('Products'!$E$6:$E$505,MATCH($B279,'Products'!$A$6:$A$505,0)),0)),"")</f>
      </c>
      <c r="J279" s="12"/>
    </row>
    <row r="280" spans="1:10" x14ac:dyDescent="0.25">
      <c r="A280" s="17"/>
      <c r="B280" s="12"/>
      <c r="C280" s="16">
        <f>IF($B280="","",IFERROR(INDEX('Products'!$B$6:$B$505,MATCH($B280,'Products'!$A$6:$A$505,0)),"Unknown code"))</f>
      </c>
      <c r="D280" s="12"/>
      <c r="E280" s="14"/>
      <c r="F280" s="14"/>
      <c r="G280" s="15">
        <f>IF(OR($B280="",$D280=""),"",IF($F280&lt;&gt;"",$F280,IFERROR(IF($D280="In",INDEX('Products'!$E$6:$E$505,MATCH($B280,'Products'!$A$6:$A$505,0)),INDEX('Products'!$F$6:$F$505,MATCH($B280,'Products'!$A$6:$A$505,0))),"")))</f>
      </c>
      <c r="H280" s="15">
        <f>IF(OR($E280="",$G280=""),"",$E280*$G280)</f>
      </c>
      <c r="I280" s="15">
        <f>IF(AND($D280="Out",$E280&lt;&gt;"",$G280&lt;&gt;""),$E280*($G280-IFERROR(INDEX('Products'!$E$6:$E$505,MATCH($B280,'Products'!$A$6:$A$505,0)),0)),"")</f>
      </c>
      <c r="J280" s="12"/>
    </row>
    <row r="281" spans="1:10" x14ac:dyDescent="0.25">
      <c r="A281" s="17"/>
      <c r="B281" s="12"/>
      <c r="C281" s="16">
        <f>IF($B281="","",IFERROR(INDEX('Products'!$B$6:$B$505,MATCH($B281,'Products'!$A$6:$A$505,0)),"Unknown code"))</f>
      </c>
      <c r="D281" s="12"/>
      <c r="E281" s="14"/>
      <c r="F281" s="14"/>
      <c r="G281" s="15">
        <f>IF(OR($B281="",$D281=""),"",IF($F281&lt;&gt;"",$F281,IFERROR(IF($D281="In",INDEX('Products'!$E$6:$E$505,MATCH($B281,'Products'!$A$6:$A$505,0)),INDEX('Products'!$F$6:$F$505,MATCH($B281,'Products'!$A$6:$A$505,0))),"")))</f>
      </c>
      <c r="H281" s="15">
        <f>IF(OR($E281="",$G281=""),"",$E281*$G281)</f>
      </c>
      <c r="I281" s="15">
        <f>IF(AND($D281="Out",$E281&lt;&gt;"",$G281&lt;&gt;""),$E281*($G281-IFERROR(INDEX('Products'!$E$6:$E$505,MATCH($B281,'Products'!$A$6:$A$505,0)),0)),"")</f>
      </c>
      <c r="J281" s="12"/>
    </row>
    <row r="282" spans="1:10" x14ac:dyDescent="0.25">
      <c r="A282" s="17"/>
      <c r="B282" s="12"/>
      <c r="C282" s="16">
        <f>IF($B282="","",IFERROR(INDEX('Products'!$B$6:$B$505,MATCH($B282,'Products'!$A$6:$A$505,0)),"Unknown code"))</f>
      </c>
      <c r="D282" s="12"/>
      <c r="E282" s="14"/>
      <c r="F282" s="14"/>
      <c r="G282" s="15">
        <f>IF(OR($B282="",$D282=""),"",IF($F282&lt;&gt;"",$F282,IFERROR(IF($D282="In",INDEX('Products'!$E$6:$E$505,MATCH($B282,'Products'!$A$6:$A$505,0)),INDEX('Products'!$F$6:$F$505,MATCH($B282,'Products'!$A$6:$A$505,0))),"")))</f>
      </c>
      <c r="H282" s="15">
        <f>IF(OR($E282="",$G282=""),"",$E282*$G282)</f>
      </c>
      <c r="I282" s="15">
        <f>IF(AND($D282="Out",$E282&lt;&gt;"",$G282&lt;&gt;""),$E282*($G282-IFERROR(INDEX('Products'!$E$6:$E$505,MATCH($B282,'Products'!$A$6:$A$505,0)),0)),"")</f>
      </c>
      <c r="J282" s="12"/>
    </row>
    <row r="283" spans="1:10" x14ac:dyDescent="0.25">
      <c r="A283" s="17"/>
      <c r="B283" s="12"/>
      <c r="C283" s="16">
        <f>IF($B283="","",IFERROR(INDEX('Products'!$B$6:$B$505,MATCH($B283,'Products'!$A$6:$A$505,0)),"Unknown code"))</f>
      </c>
      <c r="D283" s="12"/>
      <c r="E283" s="14"/>
      <c r="F283" s="14"/>
      <c r="G283" s="15">
        <f>IF(OR($B283="",$D283=""),"",IF($F283&lt;&gt;"",$F283,IFERROR(IF($D283="In",INDEX('Products'!$E$6:$E$505,MATCH($B283,'Products'!$A$6:$A$505,0)),INDEX('Products'!$F$6:$F$505,MATCH($B283,'Products'!$A$6:$A$505,0))),"")))</f>
      </c>
      <c r="H283" s="15">
        <f>IF(OR($E283="",$G283=""),"",$E283*$G283)</f>
      </c>
      <c r="I283" s="15">
        <f>IF(AND($D283="Out",$E283&lt;&gt;"",$G283&lt;&gt;""),$E283*($G283-IFERROR(INDEX('Products'!$E$6:$E$505,MATCH($B283,'Products'!$A$6:$A$505,0)),0)),"")</f>
      </c>
      <c r="J283" s="12"/>
    </row>
    <row r="284" spans="1:10" x14ac:dyDescent="0.25">
      <c r="A284" s="17"/>
      <c r="B284" s="12"/>
      <c r="C284" s="16">
        <f>IF($B284="","",IFERROR(INDEX('Products'!$B$6:$B$505,MATCH($B284,'Products'!$A$6:$A$505,0)),"Unknown code"))</f>
      </c>
      <c r="D284" s="12"/>
      <c r="E284" s="14"/>
      <c r="F284" s="14"/>
      <c r="G284" s="15">
        <f>IF(OR($B284="",$D284=""),"",IF($F284&lt;&gt;"",$F284,IFERROR(IF($D284="In",INDEX('Products'!$E$6:$E$505,MATCH($B284,'Products'!$A$6:$A$505,0)),INDEX('Products'!$F$6:$F$505,MATCH($B284,'Products'!$A$6:$A$505,0))),"")))</f>
      </c>
      <c r="H284" s="15">
        <f>IF(OR($E284="",$G284=""),"",$E284*$G284)</f>
      </c>
      <c r="I284" s="15">
        <f>IF(AND($D284="Out",$E284&lt;&gt;"",$G284&lt;&gt;""),$E284*($G284-IFERROR(INDEX('Products'!$E$6:$E$505,MATCH($B284,'Products'!$A$6:$A$505,0)),0)),"")</f>
      </c>
      <c r="J284" s="12"/>
    </row>
    <row r="285" spans="1:10" x14ac:dyDescent="0.25">
      <c r="A285" s="17"/>
      <c r="B285" s="12"/>
      <c r="C285" s="16">
        <f>IF($B285="","",IFERROR(INDEX('Products'!$B$6:$B$505,MATCH($B285,'Products'!$A$6:$A$505,0)),"Unknown code"))</f>
      </c>
      <c r="D285" s="12"/>
      <c r="E285" s="14"/>
      <c r="F285" s="14"/>
      <c r="G285" s="15">
        <f>IF(OR($B285="",$D285=""),"",IF($F285&lt;&gt;"",$F285,IFERROR(IF($D285="In",INDEX('Products'!$E$6:$E$505,MATCH($B285,'Products'!$A$6:$A$505,0)),INDEX('Products'!$F$6:$F$505,MATCH($B285,'Products'!$A$6:$A$505,0))),"")))</f>
      </c>
      <c r="H285" s="15">
        <f>IF(OR($E285="",$G285=""),"",$E285*$G285)</f>
      </c>
      <c r="I285" s="15">
        <f>IF(AND($D285="Out",$E285&lt;&gt;"",$G285&lt;&gt;""),$E285*($G285-IFERROR(INDEX('Products'!$E$6:$E$505,MATCH($B285,'Products'!$A$6:$A$505,0)),0)),"")</f>
      </c>
      <c r="J285" s="12"/>
    </row>
    <row r="286" spans="1:10" x14ac:dyDescent="0.25">
      <c r="A286" s="17"/>
      <c r="B286" s="12"/>
      <c r="C286" s="16">
        <f>IF($B286="","",IFERROR(INDEX('Products'!$B$6:$B$505,MATCH($B286,'Products'!$A$6:$A$505,0)),"Unknown code"))</f>
      </c>
      <c r="D286" s="12"/>
      <c r="E286" s="14"/>
      <c r="F286" s="14"/>
      <c r="G286" s="15">
        <f>IF(OR($B286="",$D286=""),"",IF($F286&lt;&gt;"",$F286,IFERROR(IF($D286="In",INDEX('Products'!$E$6:$E$505,MATCH($B286,'Products'!$A$6:$A$505,0)),INDEX('Products'!$F$6:$F$505,MATCH($B286,'Products'!$A$6:$A$505,0))),"")))</f>
      </c>
      <c r="H286" s="15">
        <f>IF(OR($E286="",$G286=""),"",$E286*$G286)</f>
      </c>
      <c r="I286" s="15">
        <f>IF(AND($D286="Out",$E286&lt;&gt;"",$G286&lt;&gt;""),$E286*($G286-IFERROR(INDEX('Products'!$E$6:$E$505,MATCH($B286,'Products'!$A$6:$A$505,0)),0)),"")</f>
      </c>
      <c r="J286" s="12"/>
    </row>
    <row r="287" spans="1:10" x14ac:dyDescent="0.25">
      <c r="A287" s="17"/>
      <c r="B287" s="12"/>
      <c r="C287" s="16">
        <f>IF($B287="","",IFERROR(INDEX('Products'!$B$6:$B$505,MATCH($B287,'Products'!$A$6:$A$505,0)),"Unknown code"))</f>
      </c>
      <c r="D287" s="12"/>
      <c r="E287" s="14"/>
      <c r="F287" s="14"/>
      <c r="G287" s="15">
        <f>IF(OR($B287="",$D287=""),"",IF($F287&lt;&gt;"",$F287,IFERROR(IF($D287="In",INDEX('Products'!$E$6:$E$505,MATCH($B287,'Products'!$A$6:$A$505,0)),INDEX('Products'!$F$6:$F$505,MATCH($B287,'Products'!$A$6:$A$505,0))),"")))</f>
      </c>
      <c r="H287" s="15">
        <f>IF(OR($E287="",$G287=""),"",$E287*$G287)</f>
      </c>
      <c r="I287" s="15">
        <f>IF(AND($D287="Out",$E287&lt;&gt;"",$G287&lt;&gt;""),$E287*($G287-IFERROR(INDEX('Products'!$E$6:$E$505,MATCH($B287,'Products'!$A$6:$A$505,0)),0)),"")</f>
      </c>
      <c r="J287" s="12"/>
    </row>
    <row r="288" spans="1:10" x14ac:dyDescent="0.25">
      <c r="A288" s="17"/>
      <c r="B288" s="12"/>
      <c r="C288" s="16">
        <f>IF($B288="","",IFERROR(INDEX('Products'!$B$6:$B$505,MATCH($B288,'Products'!$A$6:$A$505,0)),"Unknown code"))</f>
      </c>
      <c r="D288" s="12"/>
      <c r="E288" s="14"/>
      <c r="F288" s="14"/>
      <c r="G288" s="15">
        <f>IF(OR($B288="",$D288=""),"",IF($F288&lt;&gt;"",$F288,IFERROR(IF($D288="In",INDEX('Products'!$E$6:$E$505,MATCH($B288,'Products'!$A$6:$A$505,0)),INDEX('Products'!$F$6:$F$505,MATCH($B288,'Products'!$A$6:$A$505,0))),"")))</f>
      </c>
      <c r="H288" s="15">
        <f>IF(OR($E288="",$G288=""),"",$E288*$G288)</f>
      </c>
      <c r="I288" s="15">
        <f>IF(AND($D288="Out",$E288&lt;&gt;"",$G288&lt;&gt;""),$E288*($G288-IFERROR(INDEX('Products'!$E$6:$E$505,MATCH($B288,'Products'!$A$6:$A$505,0)),0)),"")</f>
      </c>
      <c r="J288" s="12"/>
    </row>
    <row r="289" spans="1:10" x14ac:dyDescent="0.25">
      <c r="A289" s="17"/>
      <c r="B289" s="12"/>
      <c r="C289" s="16">
        <f>IF($B289="","",IFERROR(INDEX('Products'!$B$6:$B$505,MATCH($B289,'Products'!$A$6:$A$505,0)),"Unknown code"))</f>
      </c>
      <c r="D289" s="12"/>
      <c r="E289" s="14"/>
      <c r="F289" s="14"/>
      <c r="G289" s="15">
        <f>IF(OR($B289="",$D289=""),"",IF($F289&lt;&gt;"",$F289,IFERROR(IF($D289="In",INDEX('Products'!$E$6:$E$505,MATCH($B289,'Products'!$A$6:$A$505,0)),INDEX('Products'!$F$6:$F$505,MATCH($B289,'Products'!$A$6:$A$505,0))),"")))</f>
      </c>
      <c r="H289" s="15">
        <f>IF(OR($E289="",$G289=""),"",$E289*$G289)</f>
      </c>
      <c r="I289" s="15">
        <f>IF(AND($D289="Out",$E289&lt;&gt;"",$G289&lt;&gt;""),$E289*($G289-IFERROR(INDEX('Products'!$E$6:$E$505,MATCH($B289,'Products'!$A$6:$A$505,0)),0)),"")</f>
      </c>
      <c r="J289" s="12"/>
    </row>
    <row r="290" spans="1:10" x14ac:dyDescent="0.25">
      <c r="A290" s="17"/>
      <c r="B290" s="12"/>
      <c r="C290" s="16">
        <f>IF($B290="","",IFERROR(INDEX('Products'!$B$6:$B$505,MATCH($B290,'Products'!$A$6:$A$505,0)),"Unknown code"))</f>
      </c>
      <c r="D290" s="12"/>
      <c r="E290" s="14"/>
      <c r="F290" s="14"/>
      <c r="G290" s="15">
        <f>IF(OR($B290="",$D290=""),"",IF($F290&lt;&gt;"",$F290,IFERROR(IF($D290="In",INDEX('Products'!$E$6:$E$505,MATCH($B290,'Products'!$A$6:$A$505,0)),INDEX('Products'!$F$6:$F$505,MATCH($B290,'Products'!$A$6:$A$505,0))),"")))</f>
      </c>
      <c r="H290" s="15">
        <f>IF(OR($E290="",$G290=""),"",$E290*$G290)</f>
      </c>
      <c r="I290" s="15">
        <f>IF(AND($D290="Out",$E290&lt;&gt;"",$G290&lt;&gt;""),$E290*($G290-IFERROR(INDEX('Products'!$E$6:$E$505,MATCH($B290,'Products'!$A$6:$A$505,0)),0)),"")</f>
      </c>
      <c r="J290" s="12"/>
    </row>
    <row r="291" spans="1:10" x14ac:dyDescent="0.25">
      <c r="A291" s="17"/>
      <c r="B291" s="12"/>
      <c r="C291" s="16">
        <f>IF($B291="","",IFERROR(INDEX('Products'!$B$6:$B$505,MATCH($B291,'Products'!$A$6:$A$505,0)),"Unknown code"))</f>
      </c>
      <c r="D291" s="12"/>
      <c r="E291" s="14"/>
      <c r="F291" s="14"/>
      <c r="G291" s="15">
        <f>IF(OR($B291="",$D291=""),"",IF($F291&lt;&gt;"",$F291,IFERROR(IF($D291="In",INDEX('Products'!$E$6:$E$505,MATCH($B291,'Products'!$A$6:$A$505,0)),INDEX('Products'!$F$6:$F$505,MATCH($B291,'Products'!$A$6:$A$505,0))),"")))</f>
      </c>
      <c r="H291" s="15">
        <f>IF(OR($E291="",$G291=""),"",$E291*$G291)</f>
      </c>
      <c r="I291" s="15">
        <f>IF(AND($D291="Out",$E291&lt;&gt;"",$G291&lt;&gt;""),$E291*($G291-IFERROR(INDEX('Products'!$E$6:$E$505,MATCH($B291,'Products'!$A$6:$A$505,0)),0)),"")</f>
      </c>
      <c r="J291" s="12"/>
    </row>
    <row r="292" spans="1:10" x14ac:dyDescent="0.25">
      <c r="A292" s="17"/>
      <c r="B292" s="12"/>
      <c r="C292" s="16">
        <f>IF($B292="","",IFERROR(INDEX('Products'!$B$6:$B$505,MATCH($B292,'Products'!$A$6:$A$505,0)),"Unknown code"))</f>
      </c>
      <c r="D292" s="12"/>
      <c r="E292" s="14"/>
      <c r="F292" s="14"/>
      <c r="G292" s="15">
        <f>IF(OR($B292="",$D292=""),"",IF($F292&lt;&gt;"",$F292,IFERROR(IF($D292="In",INDEX('Products'!$E$6:$E$505,MATCH($B292,'Products'!$A$6:$A$505,0)),INDEX('Products'!$F$6:$F$505,MATCH($B292,'Products'!$A$6:$A$505,0))),"")))</f>
      </c>
      <c r="H292" s="15">
        <f>IF(OR($E292="",$G292=""),"",$E292*$G292)</f>
      </c>
      <c r="I292" s="15">
        <f>IF(AND($D292="Out",$E292&lt;&gt;"",$G292&lt;&gt;""),$E292*($G292-IFERROR(INDEX('Products'!$E$6:$E$505,MATCH($B292,'Products'!$A$6:$A$505,0)),0)),"")</f>
      </c>
      <c r="J292" s="12"/>
    </row>
    <row r="293" spans="1:10" x14ac:dyDescent="0.25">
      <c r="A293" s="17"/>
      <c r="B293" s="12"/>
      <c r="C293" s="16">
        <f>IF($B293="","",IFERROR(INDEX('Products'!$B$6:$B$505,MATCH($B293,'Products'!$A$6:$A$505,0)),"Unknown code"))</f>
      </c>
      <c r="D293" s="12"/>
      <c r="E293" s="14"/>
      <c r="F293" s="14"/>
      <c r="G293" s="15">
        <f>IF(OR($B293="",$D293=""),"",IF($F293&lt;&gt;"",$F293,IFERROR(IF($D293="In",INDEX('Products'!$E$6:$E$505,MATCH($B293,'Products'!$A$6:$A$505,0)),INDEX('Products'!$F$6:$F$505,MATCH($B293,'Products'!$A$6:$A$505,0))),"")))</f>
      </c>
      <c r="H293" s="15">
        <f>IF(OR($E293="",$G293=""),"",$E293*$G293)</f>
      </c>
      <c r="I293" s="15">
        <f>IF(AND($D293="Out",$E293&lt;&gt;"",$G293&lt;&gt;""),$E293*($G293-IFERROR(INDEX('Products'!$E$6:$E$505,MATCH($B293,'Products'!$A$6:$A$505,0)),0)),"")</f>
      </c>
      <c r="J293" s="12"/>
    </row>
    <row r="294" spans="1:10" x14ac:dyDescent="0.25">
      <c r="A294" s="17"/>
      <c r="B294" s="12"/>
      <c r="C294" s="16">
        <f>IF($B294="","",IFERROR(INDEX('Products'!$B$6:$B$505,MATCH($B294,'Products'!$A$6:$A$505,0)),"Unknown code"))</f>
      </c>
      <c r="D294" s="12"/>
      <c r="E294" s="14"/>
      <c r="F294" s="14"/>
      <c r="G294" s="15">
        <f>IF(OR($B294="",$D294=""),"",IF($F294&lt;&gt;"",$F294,IFERROR(IF($D294="In",INDEX('Products'!$E$6:$E$505,MATCH($B294,'Products'!$A$6:$A$505,0)),INDEX('Products'!$F$6:$F$505,MATCH($B294,'Products'!$A$6:$A$505,0))),"")))</f>
      </c>
      <c r="H294" s="15">
        <f>IF(OR($E294="",$G294=""),"",$E294*$G294)</f>
      </c>
      <c r="I294" s="15">
        <f>IF(AND($D294="Out",$E294&lt;&gt;"",$G294&lt;&gt;""),$E294*($G294-IFERROR(INDEX('Products'!$E$6:$E$505,MATCH($B294,'Products'!$A$6:$A$505,0)),0)),"")</f>
      </c>
      <c r="J294" s="12"/>
    </row>
    <row r="295" spans="1:10" x14ac:dyDescent="0.25">
      <c r="A295" s="17"/>
      <c r="B295" s="12"/>
      <c r="C295" s="16">
        <f>IF($B295="","",IFERROR(INDEX('Products'!$B$6:$B$505,MATCH($B295,'Products'!$A$6:$A$505,0)),"Unknown code"))</f>
      </c>
      <c r="D295" s="12"/>
      <c r="E295" s="14"/>
      <c r="F295" s="14"/>
      <c r="G295" s="15">
        <f>IF(OR($B295="",$D295=""),"",IF($F295&lt;&gt;"",$F295,IFERROR(IF($D295="In",INDEX('Products'!$E$6:$E$505,MATCH($B295,'Products'!$A$6:$A$505,0)),INDEX('Products'!$F$6:$F$505,MATCH($B295,'Products'!$A$6:$A$505,0))),"")))</f>
      </c>
      <c r="H295" s="15">
        <f>IF(OR($E295="",$G295=""),"",$E295*$G295)</f>
      </c>
      <c r="I295" s="15">
        <f>IF(AND($D295="Out",$E295&lt;&gt;"",$G295&lt;&gt;""),$E295*($G295-IFERROR(INDEX('Products'!$E$6:$E$505,MATCH($B295,'Products'!$A$6:$A$505,0)),0)),"")</f>
      </c>
      <c r="J295" s="12"/>
    </row>
    <row r="296" spans="1:10" x14ac:dyDescent="0.25">
      <c r="A296" s="17"/>
      <c r="B296" s="12"/>
      <c r="C296" s="16">
        <f>IF($B296="","",IFERROR(INDEX('Products'!$B$6:$B$505,MATCH($B296,'Products'!$A$6:$A$505,0)),"Unknown code"))</f>
      </c>
      <c r="D296" s="12"/>
      <c r="E296" s="14"/>
      <c r="F296" s="14"/>
      <c r="G296" s="15">
        <f>IF(OR($B296="",$D296=""),"",IF($F296&lt;&gt;"",$F296,IFERROR(IF($D296="In",INDEX('Products'!$E$6:$E$505,MATCH($B296,'Products'!$A$6:$A$505,0)),INDEX('Products'!$F$6:$F$505,MATCH($B296,'Products'!$A$6:$A$505,0))),"")))</f>
      </c>
      <c r="H296" s="15">
        <f>IF(OR($E296="",$G296=""),"",$E296*$G296)</f>
      </c>
      <c r="I296" s="15">
        <f>IF(AND($D296="Out",$E296&lt;&gt;"",$G296&lt;&gt;""),$E296*($G296-IFERROR(INDEX('Products'!$E$6:$E$505,MATCH($B296,'Products'!$A$6:$A$505,0)),0)),"")</f>
      </c>
      <c r="J296" s="12"/>
    </row>
    <row r="297" spans="1:10" x14ac:dyDescent="0.25">
      <c r="A297" s="17"/>
      <c r="B297" s="12"/>
      <c r="C297" s="16">
        <f>IF($B297="","",IFERROR(INDEX('Products'!$B$6:$B$505,MATCH($B297,'Products'!$A$6:$A$505,0)),"Unknown code"))</f>
      </c>
      <c r="D297" s="12"/>
      <c r="E297" s="14"/>
      <c r="F297" s="14"/>
      <c r="G297" s="15">
        <f>IF(OR($B297="",$D297=""),"",IF($F297&lt;&gt;"",$F297,IFERROR(IF($D297="In",INDEX('Products'!$E$6:$E$505,MATCH($B297,'Products'!$A$6:$A$505,0)),INDEX('Products'!$F$6:$F$505,MATCH($B297,'Products'!$A$6:$A$505,0))),"")))</f>
      </c>
      <c r="H297" s="15">
        <f>IF(OR($E297="",$G297=""),"",$E297*$G297)</f>
      </c>
      <c r="I297" s="15">
        <f>IF(AND($D297="Out",$E297&lt;&gt;"",$G297&lt;&gt;""),$E297*($G297-IFERROR(INDEX('Products'!$E$6:$E$505,MATCH($B297,'Products'!$A$6:$A$505,0)),0)),"")</f>
      </c>
      <c r="J297" s="12"/>
    </row>
    <row r="298" spans="1:10" x14ac:dyDescent="0.25">
      <c r="A298" s="17"/>
      <c r="B298" s="12"/>
      <c r="C298" s="16">
        <f>IF($B298="","",IFERROR(INDEX('Products'!$B$6:$B$505,MATCH($B298,'Products'!$A$6:$A$505,0)),"Unknown code"))</f>
      </c>
      <c r="D298" s="12"/>
      <c r="E298" s="14"/>
      <c r="F298" s="14"/>
      <c r="G298" s="15">
        <f>IF(OR($B298="",$D298=""),"",IF($F298&lt;&gt;"",$F298,IFERROR(IF($D298="In",INDEX('Products'!$E$6:$E$505,MATCH($B298,'Products'!$A$6:$A$505,0)),INDEX('Products'!$F$6:$F$505,MATCH($B298,'Products'!$A$6:$A$505,0))),"")))</f>
      </c>
      <c r="H298" s="15">
        <f>IF(OR($E298="",$G298=""),"",$E298*$G298)</f>
      </c>
      <c r="I298" s="15">
        <f>IF(AND($D298="Out",$E298&lt;&gt;"",$G298&lt;&gt;""),$E298*($G298-IFERROR(INDEX('Products'!$E$6:$E$505,MATCH($B298,'Products'!$A$6:$A$505,0)),0)),"")</f>
      </c>
      <c r="J298" s="12"/>
    </row>
    <row r="299" spans="1:10" x14ac:dyDescent="0.25">
      <c r="A299" s="17"/>
      <c r="B299" s="12"/>
      <c r="C299" s="16">
        <f>IF($B299="","",IFERROR(INDEX('Products'!$B$6:$B$505,MATCH($B299,'Products'!$A$6:$A$505,0)),"Unknown code"))</f>
      </c>
      <c r="D299" s="12"/>
      <c r="E299" s="14"/>
      <c r="F299" s="14"/>
      <c r="G299" s="15">
        <f>IF(OR($B299="",$D299=""),"",IF($F299&lt;&gt;"",$F299,IFERROR(IF($D299="In",INDEX('Products'!$E$6:$E$505,MATCH($B299,'Products'!$A$6:$A$505,0)),INDEX('Products'!$F$6:$F$505,MATCH($B299,'Products'!$A$6:$A$505,0))),"")))</f>
      </c>
      <c r="H299" s="15">
        <f>IF(OR($E299="",$G299=""),"",$E299*$G299)</f>
      </c>
      <c r="I299" s="15">
        <f>IF(AND($D299="Out",$E299&lt;&gt;"",$G299&lt;&gt;""),$E299*($G299-IFERROR(INDEX('Products'!$E$6:$E$505,MATCH($B299,'Products'!$A$6:$A$505,0)),0)),"")</f>
      </c>
      <c r="J299" s="12"/>
    </row>
    <row r="300" spans="1:10" x14ac:dyDescent="0.25">
      <c r="A300" s="17"/>
      <c r="B300" s="12"/>
      <c r="C300" s="16">
        <f>IF($B300="","",IFERROR(INDEX('Products'!$B$6:$B$505,MATCH($B300,'Products'!$A$6:$A$505,0)),"Unknown code"))</f>
      </c>
      <c r="D300" s="12"/>
      <c r="E300" s="14"/>
      <c r="F300" s="14"/>
      <c r="G300" s="15">
        <f>IF(OR($B300="",$D300=""),"",IF($F300&lt;&gt;"",$F300,IFERROR(IF($D300="In",INDEX('Products'!$E$6:$E$505,MATCH($B300,'Products'!$A$6:$A$505,0)),INDEX('Products'!$F$6:$F$505,MATCH($B300,'Products'!$A$6:$A$505,0))),"")))</f>
      </c>
      <c r="H300" s="15">
        <f>IF(OR($E300="",$G300=""),"",$E300*$G300)</f>
      </c>
      <c r="I300" s="15">
        <f>IF(AND($D300="Out",$E300&lt;&gt;"",$G300&lt;&gt;""),$E300*($G300-IFERROR(INDEX('Products'!$E$6:$E$505,MATCH($B300,'Products'!$A$6:$A$505,0)),0)),"")</f>
      </c>
      <c r="J300" s="12"/>
    </row>
    <row r="301" spans="1:10" x14ac:dyDescent="0.25">
      <c r="A301" s="17"/>
      <c r="B301" s="12"/>
      <c r="C301" s="16">
        <f>IF($B301="","",IFERROR(INDEX('Products'!$B$6:$B$505,MATCH($B301,'Products'!$A$6:$A$505,0)),"Unknown code"))</f>
      </c>
      <c r="D301" s="12"/>
      <c r="E301" s="14"/>
      <c r="F301" s="14"/>
      <c r="G301" s="15">
        <f>IF(OR($B301="",$D301=""),"",IF($F301&lt;&gt;"",$F301,IFERROR(IF($D301="In",INDEX('Products'!$E$6:$E$505,MATCH($B301,'Products'!$A$6:$A$505,0)),INDEX('Products'!$F$6:$F$505,MATCH($B301,'Products'!$A$6:$A$505,0))),"")))</f>
      </c>
      <c r="H301" s="15">
        <f>IF(OR($E301="",$G301=""),"",$E301*$G301)</f>
      </c>
      <c r="I301" s="15">
        <f>IF(AND($D301="Out",$E301&lt;&gt;"",$G301&lt;&gt;""),$E301*($G301-IFERROR(INDEX('Products'!$E$6:$E$505,MATCH($B301,'Products'!$A$6:$A$505,0)),0)),"")</f>
      </c>
      <c r="J301" s="12"/>
    </row>
    <row r="302" spans="1:10" x14ac:dyDescent="0.25">
      <c r="A302" s="17"/>
      <c r="B302" s="12"/>
      <c r="C302" s="16">
        <f>IF($B302="","",IFERROR(INDEX('Products'!$B$6:$B$505,MATCH($B302,'Products'!$A$6:$A$505,0)),"Unknown code"))</f>
      </c>
      <c r="D302" s="12"/>
      <c r="E302" s="14"/>
      <c r="F302" s="14"/>
      <c r="G302" s="15">
        <f>IF(OR($B302="",$D302=""),"",IF($F302&lt;&gt;"",$F302,IFERROR(IF($D302="In",INDEX('Products'!$E$6:$E$505,MATCH($B302,'Products'!$A$6:$A$505,0)),INDEX('Products'!$F$6:$F$505,MATCH($B302,'Products'!$A$6:$A$505,0))),"")))</f>
      </c>
      <c r="H302" s="15">
        <f>IF(OR($E302="",$G302=""),"",$E302*$G302)</f>
      </c>
      <c r="I302" s="15">
        <f>IF(AND($D302="Out",$E302&lt;&gt;"",$G302&lt;&gt;""),$E302*($G302-IFERROR(INDEX('Products'!$E$6:$E$505,MATCH($B302,'Products'!$A$6:$A$505,0)),0)),"")</f>
      </c>
      <c r="J302" s="12"/>
    </row>
    <row r="303" spans="1:10" x14ac:dyDescent="0.25">
      <c r="A303" s="17"/>
      <c r="B303" s="12"/>
      <c r="C303" s="16">
        <f>IF($B303="","",IFERROR(INDEX('Products'!$B$6:$B$505,MATCH($B303,'Products'!$A$6:$A$505,0)),"Unknown code"))</f>
      </c>
      <c r="D303" s="12"/>
      <c r="E303" s="14"/>
      <c r="F303" s="14"/>
      <c r="G303" s="15">
        <f>IF(OR($B303="",$D303=""),"",IF($F303&lt;&gt;"",$F303,IFERROR(IF($D303="In",INDEX('Products'!$E$6:$E$505,MATCH($B303,'Products'!$A$6:$A$505,0)),INDEX('Products'!$F$6:$F$505,MATCH($B303,'Products'!$A$6:$A$505,0))),"")))</f>
      </c>
      <c r="H303" s="15">
        <f>IF(OR($E303="",$G303=""),"",$E303*$G303)</f>
      </c>
      <c r="I303" s="15">
        <f>IF(AND($D303="Out",$E303&lt;&gt;"",$G303&lt;&gt;""),$E303*($G303-IFERROR(INDEX('Products'!$E$6:$E$505,MATCH($B303,'Products'!$A$6:$A$505,0)),0)),"")</f>
      </c>
      <c r="J303" s="12"/>
    </row>
    <row r="304" spans="1:10" x14ac:dyDescent="0.25">
      <c r="A304" s="17"/>
      <c r="B304" s="12"/>
      <c r="C304" s="16">
        <f>IF($B304="","",IFERROR(INDEX('Products'!$B$6:$B$505,MATCH($B304,'Products'!$A$6:$A$505,0)),"Unknown code"))</f>
      </c>
      <c r="D304" s="12"/>
      <c r="E304" s="14"/>
      <c r="F304" s="14"/>
      <c r="G304" s="15">
        <f>IF(OR($B304="",$D304=""),"",IF($F304&lt;&gt;"",$F304,IFERROR(IF($D304="In",INDEX('Products'!$E$6:$E$505,MATCH($B304,'Products'!$A$6:$A$505,0)),INDEX('Products'!$F$6:$F$505,MATCH($B304,'Products'!$A$6:$A$505,0))),"")))</f>
      </c>
      <c r="H304" s="15">
        <f>IF(OR($E304="",$G304=""),"",$E304*$G304)</f>
      </c>
      <c r="I304" s="15">
        <f>IF(AND($D304="Out",$E304&lt;&gt;"",$G304&lt;&gt;""),$E304*($G304-IFERROR(INDEX('Products'!$E$6:$E$505,MATCH($B304,'Products'!$A$6:$A$505,0)),0)),"")</f>
      </c>
      <c r="J304" s="12"/>
    </row>
    <row r="305" spans="1:10" x14ac:dyDescent="0.25">
      <c r="A305" s="17"/>
      <c r="B305" s="12"/>
      <c r="C305" s="16">
        <f>IF($B305="","",IFERROR(INDEX('Products'!$B$6:$B$505,MATCH($B305,'Products'!$A$6:$A$505,0)),"Unknown code"))</f>
      </c>
      <c r="D305" s="12"/>
      <c r="E305" s="14"/>
      <c r="F305" s="14"/>
      <c r="G305" s="15">
        <f>IF(OR($B305="",$D305=""),"",IF($F305&lt;&gt;"",$F305,IFERROR(IF($D305="In",INDEX('Products'!$E$6:$E$505,MATCH($B305,'Products'!$A$6:$A$505,0)),INDEX('Products'!$F$6:$F$505,MATCH($B305,'Products'!$A$6:$A$505,0))),"")))</f>
      </c>
      <c r="H305" s="15">
        <f>IF(OR($E305="",$G305=""),"",$E305*$G305)</f>
      </c>
      <c r="I305" s="15">
        <f>IF(AND($D305="Out",$E305&lt;&gt;"",$G305&lt;&gt;""),$E305*($G305-IFERROR(INDEX('Products'!$E$6:$E$505,MATCH($B305,'Products'!$A$6:$A$505,0)),0)),"")</f>
      </c>
      <c r="J305" s="12"/>
    </row>
    <row r="306" spans="1:10" x14ac:dyDescent="0.25">
      <c r="A306" s="17"/>
      <c r="B306" s="12"/>
      <c r="C306" s="16">
        <f>IF($B306="","",IFERROR(INDEX('Products'!$B$6:$B$505,MATCH($B306,'Products'!$A$6:$A$505,0)),"Unknown code"))</f>
      </c>
      <c r="D306" s="12"/>
      <c r="E306" s="14"/>
      <c r="F306" s="14"/>
      <c r="G306" s="15">
        <f>IF(OR($B306="",$D306=""),"",IF($F306&lt;&gt;"",$F306,IFERROR(IF($D306="In",INDEX('Products'!$E$6:$E$505,MATCH($B306,'Products'!$A$6:$A$505,0)),INDEX('Products'!$F$6:$F$505,MATCH($B306,'Products'!$A$6:$A$505,0))),"")))</f>
      </c>
      <c r="H306" s="15">
        <f>IF(OR($E306="",$G306=""),"",$E306*$G306)</f>
      </c>
      <c r="I306" s="15">
        <f>IF(AND($D306="Out",$E306&lt;&gt;"",$G306&lt;&gt;""),$E306*($G306-IFERROR(INDEX('Products'!$E$6:$E$505,MATCH($B306,'Products'!$A$6:$A$505,0)),0)),"")</f>
      </c>
      <c r="J306" s="12"/>
    </row>
    <row r="307" spans="1:10" x14ac:dyDescent="0.25">
      <c r="A307" s="17"/>
      <c r="B307" s="12"/>
      <c r="C307" s="16">
        <f>IF($B307="","",IFERROR(INDEX('Products'!$B$6:$B$505,MATCH($B307,'Products'!$A$6:$A$505,0)),"Unknown code"))</f>
      </c>
      <c r="D307" s="12"/>
      <c r="E307" s="14"/>
      <c r="F307" s="14"/>
      <c r="G307" s="15">
        <f>IF(OR($B307="",$D307=""),"",IF($F307&lt;&gt;"",$F307,IFERROR(IF($D307="In",INDEX('Products'!$E$6:$E$505,MATCH($B307,'Products'!$A$6:$A$505,0)),INDEX('Products'!$F$6:$F$505,MATCH($B307,'Products'!$A$6:$A$505,0))),"")))</f>
      </c>
      <c r="H307" s="15">
        <f>IF(OR($E307="",$G307=""),"",$E307*$G307)</f>
      </c>
      <c r="I307" s="15">
        <f>IF(AND($D307="Out",$E307&lt;&gt;"",$G307&lt;&gt;""),$E307*($G307-IFERROR(INDEX('Products'!$E$6:$E$505,MATCH($B307,'Products'!$A$6:$A$505,0)),0)),"")</f>
      </c>
      <c r="J307" s="12"/>
    </row>
    <row r="308" spans="1:10" x14ac:dyDescent="0.25">
      <c r="A308" s="17"/>
      <c r="B308" s="12"/>
      <c r="C308" s="16">
        <f>IF($B308="","",IFERROR(INDEX('Products'!$B$6:$B$505,MATCH($B308,'Products'!$A$6:$A$505,0)),"Unknown code"))</f>
      </c>
      <c r="D308" s="12"/>
      <c r="E308" s="14"/>
      <c r="F308" s="14"/>
      <c r="G308" s="15">
        <f>IF(OR($B308="",$D308=""),"",IF($F308&lt;&gt;"",$F308,IFERROR(IF($D308="In",INDEX('Products'!$E$6:$E$505,MATCH($B308,'Products'!$A$6:$A$505,0)),INDEX('Products'!$F$6:$F$505,MATCH($B308,'Products'!$A$6:$A$505,0))),"")))</f>
      </c>
      <c r="H308" s="15">
        <f>IF(OR($E308="",$G308=""),"",$E308*$G308)</f>
      </c>
      <c r="I308" s="15">
        <f>IF(AND($D308="Out",$E308&lt;&gt;"",$G308&lt;&gt;""),$E308*($G308-IFERROR(INDEX('Products'!$E$6:$E$505,MATCH($B308,'Products'!$A$6:$A$505,0)),0)),"")</f>
      </c>
      <c r="J308" s="12"/>
    </row>
    <row r="309" spans="1:10" x14ac:dyDescent="0.25">
      <c r="A309" s="17"/>
      <c r="B309" s="12"/>
      <c r="C309" s="16">
        <f>IF($B309="","",IFERROR(INDEX('Products'!$B$6:$B$505,MATCH($B309,'Products'!$A$6:$A$505,0)),"Unknown code"))</f>
      </c>
      <c r="D309" s="12"/>
      <c r="E309" s="14"/>
      <c r="F309" s="14"/>
      <c r="G309" s="15">
        <f>IF(OR($B309="",$D309=""),"",IF($F309&lt;&gt;"",$F309,IFERROR(IF($D309="In",INDEX('Products'!$E$6:$E$505,MATCH($B309,'Products'!$A$6:$A$505,0)),INDEX('Products'!$F$6:$F$505,MATCH($B309,'Products'!$A$6:$A$505,0))),"")))</f>
      </c>
      <c r="H309" s="15">
        <f>IF(OR($E309="",$G309=""),"",$E309*$G309)</f>
      </c>
      <c r="I309" s="15">
        <f>IF(AND($D309="Out",$E309&lt;&gt;"",$G309&lt;&gt;""),$E309*($G309-IFERROR(INDEX('Products'!$E$6:$E$505,MATCH($B309,'Products'!$A$6:$A$505,0)),0)),"")</f>
      </c>
      <c r="J309" s="12"/>
    </row>
    <row r="310" spans="1:10" x14ac:dyDescent="0.25">
      <c r="A310" s="17"/>
      <c r="B310" s="12"/>
      <c r="C310" s="16">
        <f>IF($B310="","",IFERROR(INDEX('Products'!$B$6:$B$505,MATCH($B310,'Products'!$A$6:$A$505,0)),"Unknown code"))</f>
      </c>
      <c r="D310" s="12"/>
      <c r="E310" s="14"/>
      <c r="F310" s="14"/>
      <c r="G310" s="15">
        <f>IF(OR($B310="",$D310=""),"",IF($F310&lt;&gt;"",$F310,IFERROR(IF($D310="In",INDEX('Products'!$E$6:$E$505,MATCH($B310,'Products'!$A$6:$A$505,0)),INDEX('Products'!$F$6:$F$505,MATCH($B310,'Products'!$A$6:$A$505,0))),"")))</f>
      </c>
      <c r="H310" s="15">
        <f>IF(OR($E310="",$G310=""),"",$E310*$G310)</f>
      </c>
      <c r="I310" s="15">
        <f>IF(AND($D310="Out",$E310&lt;&gt;"",$G310&lt;&gt;""),$E310*($G310-IFERROR(INDEX('Products'!$E$6:$E$505,MATCH($B310,'Products'!$A$6:$A$505,0)),0)),"")</f>
      </c>
      <c r="J310" s="12"/>
    </row>
    <row r="311" spans="1:10" x14ac:dyDescent="0.25">
      <c r="A311" s="17"/>
      <c r="B311" s="12"/>
      <c r="C311" s="16">
        <f>IF($B311="","",IFERROR(INDEX('Products'!$B$6:$B$505,MATCH($B311,'Products'!$A$6:$A$505,0)),"Unknown code"))</f>
      </c>
      <c r="D311" s="12"/>
      <c r="E311" s="14"/>
      <c r="F311" s="14"/>
      <c r="G311" s="15">
        <f>IF(OR($B311="",$D311=""),"",IF($F311&lt;&gt;"",$F311,IFERROR(IF($D311="In",INDEX('Products'!$E$6:$E$505,MATCH($B311,'Products'!$A$6:$A$505,0)),INDEX('Products'!$F$6:$F$505,MATCH($B311,'Products'!$A$6:$A$505,0))),"")))</f>
      </c>
      <c r="H311" s="15">
        <f>IF(OR($E311="",$G311=""),"",$E311*$G311)</f>
      </c>
      <c r="I311" s="15">
        <f>IF(AND($D311="Out",$E311&lt;&gt;"",$G311&lt;&gt;""),$E311*($G311-IFERROR(INDEX('Products'!$E$6:$E$505,MATCH($B311,'Products'!$A$6:$A$505,0)),0)),"")</f>
      </c>
      <c r="J311" s="12"/>
    </row>
    <row r="312" spans="1:10" x14ac:dyDescent="0.25">
      <c r="A312" s="17"/>
      <c r="B312" s="12"/>
      <c r="C312" s="16">
        <f>IF($B312="","",IFERROR(INDEX('Products'!$B$6:$B$505,MATCH($B312,'Products'!$A$6:$A$505,0)),"Unknown code"))</f>
      </c>
      <c r="D312" s="12"/>
      <c r="E312" s="14"/>
      <c r="F312" s="14"/>
      <c r="G312" s="15">
        <f>IF(OR($B312="",$D312=""),"",IF($F312&lt;&gt;"",$F312,IFERROR(IF($D312="In",INDEX('Products'!$E$6:$E$505,MATCH($B312,'Products'!$A$6:$A$505,0)),INDEX('Products'!$F$6:$F$505,MATCH($B312,'Products'!$A$6:$A$505,0))),"")))</f>
      </c>
      <c r="H312" s="15">
        <f>IF(OR($E312="",$G312=""),"",$E312*$G312)</f>
      </c>
      <c r="I312" s="15">
        <f>IF(AND($D312="Out",$E312&lt;&gt;"",$G312&lt;&gt;""),$E312*($G312-IFERROR(INDEX('Products'!$E$6:$E$505,MATCH($B312,'Products'!$A$6:$A$505,0)),0)),"")</f>
      </c>
      <c r="J312" s="12"/>
    </row>
    <row r="313" spans="1:10" x14ac:dyDescent="0.25">
      <c r="A313" s="17"/>
      <c r="B313" s="12"/>
      <c r="C313" s="16">
        <f>IF($B313="","",IFERROR(INDEX('Products'!$B$6:$B$505,MATCH($B313,'Products'!$A$6:$A$505,0)),"Unknown code"))</f>
      </c>
      <c r="D313" s="12"/>
      <c r="E313" s="14"/>
      <c r="F313" s="14"/>
      <c r="G313" s="15">
        <f>IF(OR($B313="",$D313=""),"",IF($F313&lt;&gt;"",$F313,IFERROR(IF($D313="In",INDEX('Products'!$E$6:$E$505,MATCH($B313,'Products'!$A$6:$A$505,0)),INDEX('Products'!$F$6:$F$505,MATCH($B313,'Products'!$A$6:$A$505,0))),"")))</f>
      </c>
      <c r="H313" s="15">
        <f>IF(OR($E313="",$G313=""),"",$E313*$G313)</f>
      </c>
      <c r="I313" s="15">
        <f>IF(AND($D313="Out",$E313&lt;&gt;"",$G313&lt;&gt;""),$E313*($G313-IFERROR(INDEX('Products'!$E$6:$E$505,MATCH($B313,'Products'!$A$6:$A$505,0)),0)),"")</f>
      </c>
      <c r="J313" s="12"/>
    </row>
    <row r="314" spans="1:10" x14ac:dyDescent="0.25">
      <c r="A314" s="17"/>
      <c r="B314" s="12"/>
      <c r="C314" s="16">
        <f>IF($B314="","",IFERROR(INDEX('Products'!$B$6:$B$505,MATCH($B314,'Products'!$A$6:$A$505,0)),"Unknown code"))</f>
      </c>
      <c r="D314" s="12"/>
      <c r="E314" s="14"/>
      <c r="F314" s="14"/>
      <c r="G314" s="15">
        <f>IF(OR($B314="",$D314=""),"",IF($F314&lt;&gt;"",$F314,IFERROR(IF($D314="In",INDEX('Products'!$E$6:$E$505,MATCH($B314,'Products'!$A$6:$A$505,0)),INDEX('Products'!$F$6:$F$505,MATCH($B314,'Products'!$A$6:$A$505,0))),"")))</f>
      </c>
      <c r="H314" s="15">
        <f>IF(OR($E314="",$G314=""),"",$E314*$G314)</f>
      </c>
      <c r="I314" s="15">
        <f>IF(AND($D314="Out",$E314&lt;&gt;"",$G314&lt;&gt;""),$E314*($G314-IFERROR(INDEX('Products'!$E$6:$E$505,MATCH($B314,'Products'!$A$6:$A$505,0)),0)),"")</f>
      </c>
      <c r="J314" s="12"/>
    </row>
    <row r="315" spans="1:10" x14ac:dyDescent="0.25">
      <c r="A315" s="17"/>
      <c r="B315" s="12"/>
      <c r="C315" s="16">
        <f>IF($B315="","",IFERROR(INDEX('Products'!$B$6:$B$505,MATCH($B315,'Products'!$A$6:$A$505,0)),"Unknown code"))</f>
      </c>
      <c r="D315" s="12"/>
      <c r="E315" s="14"/>
      <c r="F315" s="14"/>
      <c r="G315" s="15">
        <f>IF(OR($B315="",$D315=""),"",IF($F315&lt;&gt;"",$F315,IFERROR(IF($D315="In",INDEX('Products'!$E$6:$E$505,MATCH($B315,'Products'!$A$6:$A$505,0)),INDEX('Products'!$F$6:$F$505,MATCH($B315,'Products'!$A$6:$A$505,0))),"")))</f>
      </c>
      <c r="H315" s="15">
        <f>IF(OR($E315="",$G315=""),"",$E315*$G315)</f>
      </c>
      <c r="I315" s="15">
        <f>IF(AND($D315="Out",$E315&lt;&gt;"",$G315&lt;&gt;""),$E315*($G315-IFERROR(INDEX('Products'!$E$6:$E$505,MATCH($B315,'Products'!$A$6:$A$505,0)),0)),"")</f>
      </c>
      <c r="J315" s="12"/>
    </row>
    <row r="316" spans="1:10" x14ac:dyDescent="0.25">
      <c r="A316" s="17"/>
      <c r="B316" s="12"/>
      <c r="C316" s="16">
        <f>IF($B316="","",IFERROR(INDEX('Products'!$B$6:$B$505,MATCH($B316,'Products'!$A$6:$A$505,0)),"Unknown code"))</f>
      </c>
      <c r="D316" s="12"/>
      <c r="E316" s="14"/>
      <c r="F316" s="14"/>
      <c r="G316" s="15">
        <f>IF(OR($B316="",$D316=""),"",IF($F316&lt;&gt;"",$F316,IFERROR(IF($D316="In",INDEX('Products'!$E$6:$E$505,MATCH($B316,'Products'!$A$6:$A$505,0)),INDEX('Products'!$F$6:$F$505,MATCH($B316,'Products'!$A$6:$A$505,0))),"")))</f>
      </c>
      <c r="H316" s="15">
        <f>IF(OR($E316="",$G316=""),"",$E316*$G316)</f>
      </c>
      <c r="I316" s="15">
        <f>IF(AND($D316="Out",$E316&lt;&gt;"",$G316&lt;&gt;""),$E316*($G316-IFERROR(INDEX('Products'!$E$6:$E$505,MATCH($B316,'Products'!$A$6:$A$505,0)),0)),"")</f>
      </c>
      <c r="J316" s="12"/>
    </row>
    <row r="317" spans="1:10" x14ac:dyDescent="0.25">
      <c r="A317" s="17"/>
      <c r="B317" s="12"/>
      <c r="C317" s="16">
        <f>IF($B317="","",IFERROR(INDEX('Products'!$B$6:$B$505,MATCH($B317,'Products'!$A$6:$A$505,0)),"Unknown code"))</f>
      </c>
      <c r="D317" s="12"/>
      <c r="E317" s="14"/>
      <c r="F317" s="14"/>
      <c r="G317" s="15">
        <f>IF(OR($B317="",$D317=""),"",IF($F317&lt;&gt;"",$F317,IFERROR(IF($D317="In",INDEX('Products'!$E$6:$E$505,MATCH($B317,'Products'!$A$6:$A$505,0)),INDEX('Products'!$F$6:$F$505,MATCH($B317,'Products'!$A$6:$A$505,0))),"")))</f>
      </c>
      <c r="H317" s="15">
        <f>IF(OR($E317="",$G317=""),"",$E317*$G317)</f>
      </c>
      <c r="I317" s="15">
        <f>IF(AND($D317="Out",$E317&lt;&gt;"",$G317&lt;&gt;""),$E317*($G317-IFERROR(INDEX('Products'!$E$6:$E$505,MATCH($B317,'Products'!$A$6:$A$505,0)),0)),"")</f>
      </c>
      <c r="J317" s="12"/>
    </row>
    <row r="318" spans="1:10" x14ac:dyDescent="0.25">
      <c r="A318" s="17"/>
      <c r="B318" s="12"/>
      <c r="C318" s="16">
        <f>IF($B318="","",IFERROR(INDEX('Products'!$B$6:$B$505,MATCH($B318,'Products'!$A$6:$A$505,0)),"Unknown code"))</f>
      </c>
      <c r="D318" s="12"/>
      <c r="E318" s="14"/>
      <c r="F318" s="14"/>
      <c r="G318" s="15">
        <f>IF(OR($B318="",$D318=""),"",IF($F318&lt;&gt;"",$F318,IFERROR(IF($D318="In",INDEX('Products'!$E$6:$E$505,MATCH($B318,'Products'!$A$6:$A$505,0)),INDEX('Products'!$F$6:$F$505,MATCH($B318,'Products'!$A$6:$A$505,0))),"")))</f>
      </c>
      <c r="H318" s="15">
        <f>IF(OR($E318="",$G318=""),"",$E318*$G318)</f>
      </c>
      <c r="I318" s="15">
        <f>IF(AND($D318="Out",$E318&lt;&gt;"",$G318&lt;&gt;""),$E318*($G318-IFERROR(INDEX('Products'!$E$6:$E$505,MATCH($B318,'Products'!$A$6:$A$505,0)),0)),"")</f>
      </c>
      <c r="J318" s="12"/>
    </row>
    <row r="319" spans="1:10" x14ac:dyDescent="0.25">
      <c r="A319" s="17"/>
      <c r="B319" s="12"/>
      <c r="C319" s="16">
        <f>IF($B319="","",IFERROR(INDEX('Products'!$B$6:$B$505,MATCH($B319,'Products'!$A$6:$A$505,0)),"Unknown code"))</f>
      </c>
      <c r="D319" s="12"/>
      <c r="E319" s="14"/>
      <c r="F319" s="14"/>
      <c r="G319" s="15">
        <f>IF(OR($B319="",$D319=""),"",IF($F319&lt;&gt;"",$F319,IFERROR(IF($D319="In",INDEX('Products'!$E$6:$E$505,MATCH($B319,'Products'!$A$6:$A$505,0)),INDEX('Products'!$F$6:$F$505,MATCH($B319,'Products'!$A$6:$A$505,0))),"")))</f>
      </c>
      <c r="H319" s="15">
        <f>IF(OR($E319="",$G319=""),"",$E319*$G319)</f>
      </c>
      <c r="I319" s="15">
        <f>IF(AND($D319="Out",$E319&lt;&gt;"",$G319&lt;&gt;""),$E319*($G319-IFERROR(INDEX('Products'!$E$6:$E$505,MATCH($B319,'Products'!$A$6:$A$505,0)),0)),"")</f>
      </c>
      <c r="J319" s="12"/>
    </row>
    <row r="320" spans="1:10" x14ac:dyDescent="0.25">
      <c r="A320" s="17"/>
      <c r="B320" s="12"/>
      <c r="C320" s="16">
        <f>IF($B320="","",IFERROR(INDEX('Products'!$B$6:$B$505,MATCH($B320,'Products'!$A$6:$A$505,0)),"Unknown code"))</f>
      </c>
      <c r="D320" s="12"/>
      <c r="E320" s="14"/>
      <c r="F320" s="14"/>
      <c r="G320" s="15">
        <f>IF(OR($B320="",$D320=""),"",IF($F320&lt;&gt;"",$F320,IFERROR(IF($D320="In",INDEX('Products'!$E$6:$E$505,MATCH($B320,'Products'!$A$6:$A$505,0)),INDEX('Products'!$F$6:$F$505,MATCH($B320,'Products'!$A$6:$A$505,0))),"")))</f>
      </c>
      <c r="H320" s="15">
        <f>IF(OR($E320="",$G320=""),"",$E320*$G320)</f>
      </c>
      <c r="I320" s="15">
        <f>IF(AND($D320="Out",$E320&lt;&gt;"",$G320&lt;&gt;""),$E320*($G320-IFERROR(INDEX('Products'!$E$6:$E$505,MATCH($B320,'Products'!$A$6:$A$505,0)),0)),"")</f>
      </c>
      <c r="J320" s="12"/>
    </row>
    <row r="321" spans="1:10" x14ac:dyDescent="0.25">
      <c r="A321" s="17"/>
      <c r="B321" s="12"/>
      <c r="C321" s="16">
        <f>IF($B321="","",IFERROR(INDEX('Products'!$B$6:$B$505,MATCH($B321,'Products'!$A$6:$A$505,0)),"Unknown code"))</f>
      </c>
      <c r="D321" s="12"/>
      <c r="E321" s="14"/>
      <c r="F321" s="14"/>
      <c r="G321" s="15">
        <f>IF(OR($B321="",$D321=""),"",IF($F321&lt;&gt;"",$F321,IFERROR(IF($D321="In",INDEX('Products'!$E$6:$E$505,MATCH($B321,'Products'!$A$6:$A$505,0)),INDEX('Products'!$F$6:$F$505,MATCH($B321,'Products'!$A$6:$A$505,0))),"")))</f>
      </c>
      <c r="H321" s="15">
        <f>IF(OR($E321="",$G321=""),"",$E321*$G321)</f>
      </c>
      <c r="I321" s="15">
        <f>IF(AND($D321="Out",$E321&lt;&gt;"",$G321&lt;&gt;""),$E321*($G321-IFERROR(INDEX('Products'!$E$6:$E$505,MATCH($B321,'Products'!$A$6:$A$505,0)),0)),"")</f>
      </c>
      <c r="J321" s="12"/>
    </row>
    <row r="322" spans="1:10" x14ac:dyDescent="0.25">
      <c r="A322" s="17"/>
      <c r="B322" s="12"/>
      <c r="C322" s="16">
        <f>IF($B322="","",IFERROR(INDEX('Products'!$B$6:$B$505,MATCH($B322,'Products'!$A$6:$A$505,0)),"Unknown code"))</f>
      </c>
      <c r="D322" s="12"/>
      <c r="E322" s="14"/>
      <c r="F322" s="14"/>
      <c r="G322" s="15">
        <f>IF(OR($B322="",$D322=""),"",IF($F322&lt;&gt;"",$F322,IFERROR(IF($D322="In",INDEX('Products'!$E$6:$E$505,MATCH($B322,'Products'!$A$6:$A$505,0)),INDEX('Products'!$F$6:$F$505,MATCH($B322,'Products'!$A$6:$A$505,0))),"")))</f>
      </c>
      <c r="H322" s="15">
        <f>IF(OR($E322="",$G322=""),"",$E322*$G322)</f>
      </c>
      <c r="I322" s="15">
        <f>IF(AND($D322="Out",$E322&lt;&gt;"",$G322&lt;&gt;""),$E322*($G322-IFERROR(INDEX('Products'!$E$6:$E$505,MATCH($B322,'Products'!$A$6:$A$505,0)),0)),"")</f>
      </c>
      <c r="J322" s="12"/>
    </row>
    <row r="323" spans="1:10" x14ac:dyDescent="0.25">
      <c r="A323" s="17"/>
      <c r="B323" s="12"/>
      <c r="C323" s="16">
        <f>IF($B323="","",IFERROR(INDEX('Products'!$B$6:$B$505,MATCH($B323,'Products'!$A$6:$A$505,0)),"Unknown code"))</f>
      </c>
      <c r="D323" s="12"/>
      <c r="E323" s="14"/>
      <c r="F323" s="14"/>
      <c r="G323" s="15">
        <f>IF(OR($B323="",$D323=""),"",IF($F323&lt;&gt;"",$F323,IFERROR(IF($D323="In",INDEX('Products'!$E$6:$E$505,MATCH($B323,'Products'!$A$6:$A$505,0)),INDEX('Products'!$F$6:$F$505,MATCH($B323,'Products'!$A$6:$A$505,0))),"")))</f>
      </c>
      <c r="H323" s="15">
        <f>IF(OR($E323="",$G323=""),"",$E323*$G323)</f>
      </c>
      <c r="I323" s="15">
        <f>IF(AND($D323="Out",$E323&lt;&gt;"",$G323&lt;&gt;""),$E323*($G323-IFERROR(INDEX('Products'!$E$6:$E$505,MATCH($B323,'Products'!$A$6:$A$505,0)),0)),"")</f>
      </c>
      <c r="J323" s="12"/>
    </row>
    <row r="324" spans="1:10" x14ac:dyDescent="0.25">
      <c r="A324" s="17"/>
      <c r="B324" s="12"/>
      <c r="C324" s="16">
        <f>IF($B324="","",IFERROR(INDEX('Products'!$B$6:$B$505,MATCH($B324,'Products'!$A$6:$A$505,0)),"Unknown code"))</f>
      </c>
      <c r="D324" s="12"/>
      <c r="E324" s="14"/>
      <c r="F324" s="14"/>
      <c r="G324" s="15">
        <f>IF(OR($B324="",$D324=""),"",IF($F324&lt;&gt;"",$F324,IFERROR(IF($D324="In",INDEX('Products'!$E$6:$E$505,MATCH($B324,'Products'!$A$6:$A$505,0)),INDEX('Products'!$F$6:$F$505,MATCH($B324,'Products'!$A$6:$A$505,0))),"")))</f>
      </c>
      <c r="H324" s="15">
        <f>IF(OR($E324="",$G324=""),"",$E324*$G324)</f>
      </c>
      <c r="I324" s="15">
        <f>IF(AND($D324="Out",$E324&lt;&gt;"",$G324&lt;&gt;""),$E324*($G324-IFERROR(INDEX('Products'!$E$6:$E$505,MATCH($B324,'Products'!$A$6:$A$505,0)),0)),"")</f>
      </c>
      <c r="J324" s="12"/>
    </row>
    <row r="325" spans="1:10" x14ac:dyDescent="0.25">
      <c r="A325" s="17"/>
      <c r="B325" s="12"/>
      <c r="C325" s="16">
        <f>IF($B325="","",IFERROR(INDEX('Products'!$B$6:$B$505,MATCH($B325,'Products'!$A$6:$A$505,0)),"Unknown code"))</f>
      </c>
      <c r="D325" s="12"/>
      <c r="E325" s="14"/>
      <c r="F325" s="14"/>
      <c r="G325" s="15">
        <f>IF(OR($B325="",$D325=""),"",IF($F325&lt;&gt;"",$F325,IFERROR(IF($D325="In",INDEX('Products'!$E$6:$E$505,MATCH($B325,'Products'!$A$6:$A$505,0)),INDEX('Products'!$F$6:$F$505,MATCH($B325,'Products'!$A$6:$A$505,0))),"")))</f>
      </c>
      <c r="H325" s="15">
        <f>IF(OR($E325="",$G325=""),"",$E325*$G325)</f>
      </c>
      <c r="I325" s="15">
        <f>IF(AND($D325="Out",$E325&lt;&gt;"",$G325&lt;&gt;""),$E325*($G325-IFERROR(INDEX('Products'!$E$6:$E$505,MATCH($B325,'Products'!$A$6:$A$505,0)),0)),"")</f>
      </c>
      <c r="J325" s="12"/>
    </row>
    <row r="326" spans="1:10" x14ac:dyDescent="0.25">
      <c r="A326" s="17"/>
      <c r="B326" s="12"/>
      <c r="C326" s="16">
        <f>IF($B326="","",IFERROR(INDEX('Products'!$B$6:$B$505,MATCH($B326,'Products'!$A$6:$A$505,0)),"Unknown code"))</f>
      </c>
      <c r="D326" s="12"/>
      <c r="E326" s="14"/>
      <c r="F326" s="14"/>
      <c r="G326" s="15">
        <f>IF(OR($B326="",$D326=""),"",IF($F326&lt;&gt;"",$F326,IFERROR(IF($D326="In",INDEX('Products'!$E$6:$E$505,MATCH($B326,'Products'!$A$6:$A$505,0)),INDEX('Products'!$F$6:$F$505,MATCH($B326,'Products'!$A$6:$A$505,0))),"")))</f>
      </c>
      <c r="H326" s="15">
        <f>IF(OR($E326="",$G326=""),"",$E326*$G326)</f>
      </c>
      <c r="I326" s="15">
        <f>IF(AND($D326="Out",$E326&lt;&gt;"",$G326&lt;&gt;""),$E326*($G326-IFERROR(INDEX('Products'!$E$6:$E$505,MATCH($B326,'Products'!$A$6:$A$505,0)),0)),"")</f>
      </c>
      <c r="J326" s="12"/>
    </row>
    <row r="327" spans="1:10" x14ac:dyDescent="0.25">
      <c r="A327" s="17"/>
      <c r="B327" s="12"/>
      <c r="C327" s="16">
        <f>IF($B327="","",IFERROR(INDEX('Products'!$B$6:$B$505,MATCH($B327,'Products'!$A$6:$A$505,0)),"Unknown code"))</f>
      </c>
      <c r="D327" s="12"/>
      <c r="E327" s="14"/>
      <c r="F327" s="14"/>
      <c r="G327" s="15">
        <f>IF(OR($B327="",$D327=""),"",IF($F327&lt;&gt;"",$F327,IFERROR(IF($D327="In",INDEX('Products'!$E$6:$E$505,MATCH($B327,'Products'!$A$6:$A$505,0)),INDEX('Products'!$F$6:$F$505,MATCH($B327,'Products'!$A$6:$A$505,0))),"")))</f>
      </c>
      <c r="H327" s="15">
        <f>IF(OR($E327="",$G327=""),"",$E327*$G327)</f>
      </c>
      <c r="I327" s="15">
        <f>IF(AND($D327="Out",$E327&lt;&gt;"",$G327&lt;&gt;""),$E327*($G327-IFERROR(INDEX('Products'!$E$6:$E$505,MATCH($B327,'Products'!$A$6:$A$505,0)),0)),"")</f>
      </c>
      <c r="J327" s="12"/>
    </row>
    <row r="328" spans="1:10" x14ac:dyDescent="0.25">
      <c r="A328" s="17"/>
      <c r="B328" s="12"/>
      <c r="C328" s="16">
        <f>IF($B328="","",IFERROR(INDEX('Products'!$B$6:$B$505,MATCH($B328,'Products'!$A$6:$A$505,0)),"Unknown code"))</f>
      </c>
      <c r="D328" s="12"/>
      <c r="E328" s="14"/>
      <c r="F328" s="14"/>
      <c r="G328" s="15">
        <f>IF(OR($B328="",$D328=""),"",IF($F328&lt;&gt;"",$F328,IFERROR(IF($D328="In",INDEX('Products'!$E$6:$E$505,MATCH($B328,'Products'!$A$6:$A$505,0)),INDEX('Products'!$F$6:$F$505,MATCH($B328,'Products'!$A$6:$A$505,0))),"")))</f>
      </c>
      <c r="H328" s="15">
        <f>IF(OR($E328="",$G328=""),"",$E328*$G328)</f>
      </c>
      <c r="I328" s="15">
        <f>IF(AND($D328="Out",$E328&lt;&gt;"",$G328&lt;&gt;""),$E328*($G328-IFERROR(INDEX('Products'!$E$6:$E$505,MATCH($B328,'Products'!$A$6:$A$505,0)),0)),"")</f>
      </c>
      <c r="J328" s="12"/>
    </row>
    <row r="329" spans="1:10" x14ac:dyDescent="0.25">
      <c r="A329" s="17"/>
      <c r="B329" s="12"/>
      <c r="C329" s="16">
        <f>IF($B329="","",IFERROR(INDEX('Products'!$B$6:$B$505,MATCH($B329,'Products'!$A$6:$A$505,0)),"Unknown code"))</f>
      </c>
      <c r="D329" s="12"/>
      <c r="E329" s="14"/>
      <c r="F329" s="14"/>
      <c r="G329" s="15">
        <f>IF(OR($B329="",$D329=""),"",IF($F329&lt;&gt;"",$F329,IFERROR(IF($D329="In",INDEX('Products'!$E$6:$E$505,MATCH($B329,'Products'!$A$6:$A$505,0)),INDEX('Products'!$F$6:$F$505,MATCH($B329,'Products'!$A$6:$A$505,0))),"")))</f>
      </c>
      <c r="H329" s="15">
        <f>IF(OR($E329="",$G329=""),"",$E329*$G329)</f>
      </c>
      <c r="I329" s="15">
        <f>IF(AND($D329="Out",$E329&lt;&gt;"",$G329&lt;&gt;""),$E329*($G329-IFERROR(INDEX('Products'!$E$6:$E$505,MATCH($B329,'Products'!$A$6:$A$505,0)),0)),"")</f>
      </c>
      <c r="J329" s="12"/>
    </row>
    <row r="330" spans="1:10" x14ac:dyDescent="0.25">
      <c r="A330" s="17"/>
      <c r="B330" s="12"/>
      <c r="C330" s="16">
        <f>IF($B330="","",IFERROR(INDEX('Products'!$B$6:$B$505,MATCH($B330,'Products'!$A$6:$A$505,0)),"Unknown code"))</f>
      </c>
      <c r="D330" s="12"/>
      <c r="E330" s="14"/>
      <c r="F330" s="14"/>
      <c r="G330" s="15">
        <f>IF(OR($B330="",$D330=""),"",IF($F330&lt;&gt;"",$F330,IFERROR(IF($D330="In",INDEX('Products'!$E$6:$E$505,MATCH($B330,'Products'!$A$6:$A$505,0)),INDEX('Products'!$F$6:$F$505,MATCH($B330,'Products'!$A$6:$A$505,0))),"")))</f>
      </c>
      <c r="H330" s="15">
        <f>IF(OR($E330="",$G330=""),"",$E330*$G330)</f>
      </c>
      <c r="I330" s="15">
        <f>IF(AND($D330="Out",$E330&lt;&gt;"",$G330&lt;&gt;""),$E330*($G330-IFERROR(INDEX('Products'!$E$6:$E$505,MATCH($B330,'Products'!$A$6:$A$505,0)),0)),"")</f>
      </c>
      <c r="J330" s="12"/>
    </row>
    <row r="331" spans="1:10" x14ac:dyDescent="0.25">
      <c r="A331" s="17"/>
      <c r="B331" s="12"/>
      <c r="C331" s="16">
        <f>IF($B331="","",IFERROR(INDEX('Products'!$B$6:$B$505,MATCH($B331,'Products'!$A$6:$A$505,0)),"Unknown code"))</f>
      </c>
      <c r="D331" s="12"/>
      <c r="E331" s="14"/>
      <c r="F331" s="14"/>
      <c r="G331" s="15">
        <f>IF(OR($B331="",$D331=""),"",IF($F331&lt;&gt;"",$F331,IFERROR(IF($D331="In",INDEX('Products'!$E$6:$E$505,MATCH($B331,'Products'!$A$6:$A$505,0)),INDEX('Products'!$F$6:$F$505,MATCH($B331,'Products'!$A$6:$A$505,0))),"")))</f>
      </c>
      <c r="H331" s="15">
        <f>IF(OR($E331="",$G331=""),"",$E331*$G331)</f>
      </c>
      <c r="I331" s="15">
        <f>IF(AND($D331="Out",$E331&lt;&gt;"",$G331&lt;&gt;""),$E331*($G331-IFERROR(INDEX('Products'!$E$6:$E$505,MATCH($B331,'Products'!$A$6:$A$505,0)),0)),"")</f>
      </c>
      <c r="J331" s="12"/>
    </row>
    <row r="332" spans="1:10" x14ac:dyDescent="0.25">
      <c r="A332" s="17"/>
      <c r="B332" s="12"/>
      <c r="C332" s="16">
        <f>IF($B332="","",IFERROR(INDEX('Products'!$B$6:$B$505,MATCH($B332,'Products'!$A$6:$A$505,0)),"Unknown code"))</f>
      </c>
      <c r="D332" s="12"/>
      <c r="E332" s="14"/>
      <c r="F332" s="14"/>
      <c r="G332" s="15">
        <f>IF(OR($B332="",$D332=""),"",IF($F332&lt;&gt;"",$F332,IFERROR(IF($D332="In",INDEX('Products'!$E$6:$E$505,MATCH($B332,'Products'!$A$6:$A$505,0)),INDEX('Products'!$F$6:$F$505,MATCH($B332,'Products'!$A$6:$A$505,0))),"")))</f>
      </c>
      <c r="H332" s="15">
        <f>IF(OR($E332="",$G332=""),"",$E332*$G332)</f>
      </c>
      <c r="I332" s="15">
        <f>IF(AND($D332="Out",$E332&lt;&gt;"",$G332&lt;&gt;""),$E332*($G332-IFERROR(INDEX('Products'!$E$6:$E$505,MATCH($B332,'Products'!$A$6:$A$505,0)),0)),"")</f>
      </c>
      <c r="J332" s="12"/>
    </row>
    <row r="333" spans="1:10" x14ac:dyDescent="0.25">
      <c r="A333" s="17"/>
      <c r="B333" s="12"/>
      <c r="C333" s="16">
        <f>IF($B333="","",IFERROR(INDEX('Products'!$B$6:$B$505,MATCH($B333,'Products'!$A$6:$A$505,0)),"Unknown code"))</f>
      </c>
      <c r="D333" s="12"/>
      <c r="E333" s="14"/>
      <c r="F333" s="14"/>
      <c r="G333" s="15">
        <f>IF(OR($B333="",$D333=""),"",IF($F333&lt;&gt;"",$F333,IFERROR(IF($D333="In",INDEX('Products'!$E$6:$E$505,MATCH($B333,'Products'!$A$6:$A$505,0)),INDEX('Products'!$F$6:$F$505,MATCH($B333,'Products'!$A$6:$A$505,0))),"")))</f>
      </c>
      <c r="H333" s="15">
        <f>IF(OR($E333="",$G333=""),"",$E333*$G333)</f>
      </c>
      <c r="I333" s="15">
        <f>IF(AND($D333="Out",$E333&lt;&gt;"",$G333&lt;&gt;""),$E333*($G333-IFERROR(INDEX('Products'!$E$6:$E$505,MATCH($B333,'Products'!$A$6:$A$505,0)),0)),"")</f>
      </c>
      <c r="J333" s="12"/>
    </row>
    <row r="334" spans="1:10" x14ac:dyDescent="0.25">
      <c r="A334" s="17"/>
      <c r="B334" s="12"/>
      <c r="C334" s="16">
        <f>IF($B334="","",IFERROR(INDEX('Products'!$B$6:$B$505,MATCH($B334,'Products'!$A$6:$A$505,0)),"Unknown code"))</f>
      </c>
      <c r="D334" s="12"/>
      <c r="E334" s="14"/>
      <c r="F334" s="14"/>
      <c r="G334" s="15">
        <f>IF(OR($B334="",$D334=""),"",IF($F334&lt;&gt;"",$F334,IFERROR(IF($D334="In",INDEX('Products'!$E$6:$E$505,MATCH($B334,'Products'!$A$6:$A$505,0)),INDEX('Products'!$F$6:$F$505,MATCH($B334,'Products'!$A$6:$A$505,0))),"")))</f>
      </c>
      <c r="H334" s="15">
        <f>IF(OR($E334="",$G334=""),"",$E334*$G334)</f>
      </c>
      <c r="I334" s="15">
        <f>IF(AND($D334="Out",$E334&lt;&gt;"",$G334&lt;&gt;""),$E334*($G334-IFERROR(INDEX('Products'!$E$6:$E$505,MATCH($B334,'Products'!$A$6:$A$505,0)),0)),"")</f>
      </c>
      <c r="J334" s="12"/>
    </row>
    <row r="335" spans="1:10" x14ac:dyDescent="0.25">
      <c r="A335" s="17"/>
      <c r="B335" s="12"/>
      <c r="C335" s="16">
        <f>IF($B335="","",IFERROR(INDEX('Products'!$B$6:$B$505,MATCH($B335,'Products'!$A$6:$A$505,0)),"Unknown code"))</f>
      </c>
      <c r="D335" s="12"/>
      <c r="E335" s="14"/>
      <c r="F335" s="14"/>
      <c r="G335" s="15">
        <f>IF(OR($B335="",$D335=""),"",IF($F335&lt;&gt;"",$F335,IFERROR(IF($D335="In",INDEX('Products'!$E$6:$E$505,MATCH($B335,'Products'!$A$6:$A$505,0)),INDEX('Products'!$F$6:$F$505,MATCH($B335,'Products'!$A$6:$A$505,0))),"")))</f>
      </c>
      <c r="H335" s="15">
        <f>IF(OR($E335="",$G335=""),"",$E335*$G335)</f>
      </c>
      <c r="I335" s="15">
        <f>IF(AND($D335="Out",$E335&lt;&gt;"",$G335&lt;&gt;""),$E335*($G335-IFERROR(INDEX('Products'!$E$6:$E$505,MATCH($B335,'Products'!$A$6:$A$505,0)),0)),"")</f>
      </c>
      <c r="J335" s="12"/>
    </row>
    <row r="336" spans="1:10" x14ac:dyDescent="0.25">
      <c r="A336" s="17"/>
      <c r="B336" s="12"/>
      <c r="C336" s="16">
        <f>IF($B336="","",IFERROR(INDEX('Products'!$B$6:$B$505,MATCH($B336,'Products'!$A$6:$A$505,0)),"Unknown code"))</f>
      </c>
      <c r="D336" s="12"/>
      <c r="E336" s="14"/>
      <c r="F336" s="14"/>
      <c r="G336" s="15">
        <f>IF(OR($B336="",$D336=""),"",IF($F336&lt;&gt;"",$F336,IFERROR(IF($D336="In",INDEX('Products'!$E$6:$E$505,MATCH($B336,'Products'!$A$6:$A$505,0)),INDEX('Products'!$F$6:$F$505,MATCH($B336,'Products'!$A$6:$A$505,0))),"")))</f>
      </c>
      <c r="H336" s="15">
        <f>IF(OR($E336="",$G336=""),"",$E336*$G336)</f>
      </c>
      <c r="I336" s="15">
        <f>IF(AND($D336="Out",$E336&lt;&gt;"",$G336&lt;&gt;""),$E336*($G336-IFERROR(INDEX('Products'!$E$6:$E$505,MATCH($B336,'Products'!$A$6:$A$505,0)),0)),"")</f>
      </c>
      <c r="J336" s="12"/>
    </row>
    <row r="337" spans="1:10" x14ac:dyDescent="0.25">
      <c r="A337" s="17"/>
      <c r="B337" s="12"/>
      <c r="C337" s="16">
        <f>IF($B337="","",IFERROR(INDEX('Products'!$B$6:$B$505,MATCH($B337,'Products'!$A$6:$A$505,0)),"Unknown code"))</f>
      </c>
      <c r="D337" s="12"/>
      <c r="E337" s="14"/>
      <c r="F337" s="14"/>
      <c r="G337" s="15">
        <f>IF(OR($B337="",$D337=""),"",IF($F337&lt;&gt;"",$F337,IFERROR(IF($D337="In",INDEX('Products'!$E$6:$E$505,MATCH($B337,'Products'!$A$6:$A$505,0)),INDEX('Products'!$F$6:$F$505,MATCH($B337,'Products'!$A$6:$A$505,0))),"")))</f>
      </c>
      <c r="H337" s="15">
        <f>IF(OR($E337="",$G337=""),"",$E337*$G337)</f>
      </c>
      <c r="I337" s="15">
        <f>IF(AND($D337="Out",$E337&lt;&gt;"",$G337&lt;&gt;""),$E337*($G337-IFERROR(INDEX('Products'!$E$6:$E$505,MATCH($B337,'Products'!$A$6:$A$505,0)),0)),"")</f>
      </c>
      <c r="J337" s="12"/>
    </row>
    <row r="338" spans="1:10" x14ac:dyDescent="0.25">
      <c r="A338" s="17"/>
      <c r="B338" s="12"/>
      <c r="C338" s="16">
        <f>IF($B338="","",IFERROR(INDEX('Products'!$B$6:$B$505,MATCH($B338,'Products'!$A$6:$A$505,0)),"Unknown code"))</f>
      </c>
      <c r="D338" s="12"/>
      <c r="E338" s="14"/>
      <c r="F338" s="14"/>
      <c r="G338" s="15">
        <f>IF(OR($B338="",$D338=""),"",IF($F338&lt;&gt;"",$F338,IFERROR(IF($D338="In",INDEX('Products'!$E$6:$E$505,MATCH($B338,'Products'!$A$6:$A$505,0)),INDEX('Products'!$F$6:$F$505,MATCH($B338,'Products'!$A$6:$A$505,0))),"")))</f>
      </c>
      <c r="H338" s="15">
        <f>IF(OR($E338="",$G338=""),"",$E338*$G338)</f>
      </c>
      <c r="I338" s="15">
        <f>IF(AND($D338="Out",$E338&lt;&gt;"",$G338&lt;&gt;""),$E338*($G338-IFERROR(INDEX('Products'!$E$6:$E$505,MATCH($B338,'Products'!$A$6:$A$505,0)),0)),"")</f>
      </c>
      <c r="J338" s="12"/>
    </row>
    <row r="339" spans="1:10" x14ac:dyDescent="0.25">
      <c r="A339" s="17"/>
      <c r="B339" s="12"/>
      <c r="C339" s="16">
        <f>IF($B339="","",IFERROR(INDEX('Products'!$B$6:$B$505,MATCH($B339,'Products'!$A$6:$A$505,0)),"Unknown code"))</f>
      </c>
      <c r="D339" s="12"/>
      <c r="E339" s="14"/>
      <c r="F339" s="14"/>
      <c r="G339" s="15">
        <f>IF(OR($B339="",$D339=""),"",IF($F339&lt;&gt;"",$F339,IFERROR(IF($D339="In",INDEX('Products'!$E$6:$E$505,MATCH($B339,'Products'!$A$6:$A$505,0)),INDEX('Products'!$F$6:$F$505,MATCH($B339,'Products'!$A$6:$A$505,0))),"")))</f>
      </c>
      <c r="H339" s="15">
        <f>IF(OR($E339="",$G339=""),"",$E339*$G339)</f>
      </c>
      <c r="I339" s="15">
        <f>IF(AND($D339="Out",$E339&lt;&gt;"",$G339&lt;&gt;""),$E339*($G339-IFERROR(INDEX('Products'!$E$6:$E$505,MATCH($B339,'Products'!$A$6:$A$505,0)),0)),"")</f>
      </c>
      <c r="J339" s="12"/>
    </row>
    <row r="340" spans="1:10" x14ac:dyDescent="0.25">
      <c r="A340" s="17"/>
      <c r="B340" s="12"/>
      <c r="C340" s="16">
        <f>IF($B340="","",IFERROR(INDEX('Products'!$B$6:$B$505,MATCH($B340,'Products'!$A$6:$A$505,0)),"Unknown code"))</f>
      </c>
      <c r="D340" s="12"/>
      <c r="E340" s="14"/>
      <c r="F340" s="14"/>
      <c r="G340" s="15">
        <f>IF(OR($B340="",$D340=""),"",IF($F340&lt;&gt;"",$F340,IFERROR(IF($D340="In",INDEX('Products'!$E$6:$E$505,MATCH($B340,'Products'!$A$6:$A$505,0)),INDEX('Products'!$F$6:$F$505,MATCH($B340,'Products'!$A$6:$A$505,0))),"")))</f>
      </c>
      <c r="H340" s="15">
        <f>IF(OR($E340="",$G340=""),"",$E340*$G340)</f>
      </c>
      <c r="I340" s="15">
        <f>IF(AND($D340="Out",$E340&lt;&gt;"",$G340&lt;&gt;""),$E340*($G340-IFERROR(INDEX('Products'!$E$6:$E$505,MATCH($B340,'Products'!$A$6:$A$505,0)),0)),"")</f>
      </c>
      <c r="J340" s="12"/>
    </row>
    <row r="341" spans="1:10" x14ac:dyDescent="0.25">
      <c r="A341" s="17"/>
      <c r="B341" s="12"/>
      <c r="C341" s="16">
        <f>IF($B341="","",IFERROR(INDEX('Products'!$B$6:$B$505,MATCH($B341,'Products'!$A$6:$A$505,0)),"Unknown code"))</f>
      </c>
      <c r="D341" s="12"/>
      <c r="E341" s="14"/>
      <c r="F341" s="14"/>
      <c r="G341" s="15">
        <f>IF(OR($B341="",$D341=""),"",IF($F341&lt;&gt;"",$F341,IFERROR(IF($D341="In",INDEX('Products'!$E$6:$E$505,MATCH($B341,'Products'!$A$6:$A$505,0)),INDEX('Products'!$F$6:$F$505,MATCH($B341,'Products'!$A$6:$A$505,0))),"")))</f>
      </c>
      <c r="H341" s="15">
        <f>IF(OR($E341="",$G341=""),"",$E341*$G341)</f>
      </c>
      <c r="I341" s="15">
        <f>IF(AND($D341="Out",$E341&lt;&gt;"",$G341&lt;&gt;""),$E341*($G341-IFERROR(INDEX('Products'!$E$6:$E$505,MATCH($B341,'Products'!$A$6:$A$505,0)),0)),"")</f>
      </c>
      <c r="J341" s="12"/>
    </row>
    <row r="342" spans="1:10" x14ac:dyDescent="0.25">
      <c r="A342" s="17"/>
      <c r="B342" s="12"/>
      <c r="C342" s="16">
        <f>IF($B342="","",IFERROR(INDEX('Products'!$B$6:$B$505,MATCH($B342,'Products'!$A$6:$A$505,0)),"Unknown code"))</f>
      </c>
      <c r="D342" s="12"/>
      <c r="E342" s="14"/>
      <c r="F342" s="14"/>
      <c r="G342" s="15">
        <f>IF(OR($B342="",$D342=""),"",IF($F342&lt;&gt;"",$F342,IFERROR(IF($D342="In",INDEX('Products'!$E$6:$E$505,MATCH($B342,'Products'!$A$6:$A$505,0)),INDEX('Products'!$F$6:$F$505,MATCH($B342,'Products'!$A$6:$A$505,0))),"")))</f>
      </c>
      <c r="H342" s="15">
        <f>IF(OR($E342="",$G342=""),"",$E342*$G342)</f>
      </c>
      <c r="I342" s="15">
        <f>IF(AND($D342="Out",$E342&lt;&gt;"",$G342&lt;&gt;""),$E342*($G342-IFERROR(INDEX('Products'!$E$6:$E$505,MATCH($B342,'Products'!$A$6:$A$505,0)),0)),"")</f>
      </c>
      <c r="J342" s="12"/>
    </row>
    <row r="343" spans="1:10" x14ac:dyDescent="0.25">
      <c r="A343" s="17"/>
      <c r="B343" s="12"/>
      <c r="C343" s="16">
        <f>IF($B343="","",IFERROR(INDEX('Products'!$B$6:$B$505,MATCH($B343,'Products'!$A$6:$A$505,0)),"Unknown code"))</f>
      </c>
      <c r="D343" s="12"/>
      <c r="E343" s="14"/>
      <c r="F343" s="14"/>
      <c r="G343" s="15">
        <f>IF(OR($B343="",$D343=""),"",IF($F343&lt;&gt;"",$F343,IFERROR(IF($D343="In",INDEX('Products'!$E$6:$E$505,MATCH($B343,'Products'!$A$6:$A$505,0)),INDEX('Products'!$F$6:$F$505,MATCH($B343,'Products'!$A$6:$A$505,0))),"")))</f>
      </c>
      <c r="H343" s="15">
        <f>IF(OR($E343="",$G343=""),"",$E343*$G343)</f>
      </c>
      <c r="I343" s="15">
        <f>IF(AND($D343="Out",$E343&lt;&gt;"",$G343&lt;&gt;""),$E343*($G343-IFERROR(INDEX('Products'!$E$6:$E$505,MATCH($B343,'Products'!$A$6:$A$505,0)),0)),"")</f>
      </c>
      <c r="J343" s="12"/>
    </row>
    <row r="344" spans="1:10" x14ac:dyDescent="0.25">
      <c r="A344" s="17"/>
      <c r="B344" s="12"/>
      <c r="C344" s="16">
        <f>IF($B344="","",IFERROR(INDEX('Products'!$B$6:$B$505,MATCH($B344,'Products'!$A$6:$A$505,0)),"Unknown code"))</f>
      </c>
      <c r="D344" s="12"/>
      <c r="E344" s="14"/>
      <c r="F344" s="14"/>
      <c r="G344" s="15">
        <f>IF(OR($B344="",$D344=""),"",IF($F344&lt;&gt;"",$F344,IFERROR(IF($D344="In",INDEX('Products'!$E$6:$E$505,MATCH($B344,'Products'!$A$6:$A$505,0)),INDEX('Products'!$F$6:$F$505,MATCH($B344,'Products'!$A$6:$A$505,0))),"")))</f>
      </c>
      <c r="H344" s="15">
        <f>IF(OR($E344="",$G344=""),"",$E344*$G344)</f>
      </c>
      <c r="I344" s="15">
        <f>IF(AND($D344="Out",$E344&lt;&gt;"",$G344&lt;&gt;""),$E344*($G344-IFERROR(INDEX('Products'!$E$6:$E$505,MATCH($B344,'Products'!$A$6:$A$505,0)),0)),"")</f>
      </c>
      <c r="J344" s="12"/>
    </row>
    <row r="345" spans="1:10" x14ac:dyDescent="0.25">
      <c r="A345" s="17"/>
      <c r="B345" s="12"/>
      <c r="C345" s="16">
        <f>IF($B345="","",IFERROR(INDEX('Products'!$B$6:$B$505,MATCH($B345,'Products'!$A$6:$A$505,0)),"Unknown code"))</f>
      </c>
      <c r="D345" s="12"/>
      <c r="E345" s="14"/>
      <c r="F345" s="14"/>
      <c r="G345" s="15">
        <f>IF(OR($B345="",$D345=""),"",IF($F345&lt;&gt;"",$F345,IFERROR(IF($D345="In",INDEX('Products'!$E$6:$E$505,MATCH($B345,'Products'!$A$6:$A$505,0)),INDEX('Products'!$F$6:$F$505,MATCH($B345,'Products'!$A$6:$A$505,0))),"")))</f>
      </c>
      <c r="H345" s="15">
        <f>IF(OR($E345="",$G345=""),"",$E345*$G345)</f>
      </c>
      <c r="I345" s="15">
        <f>IF(AND($D345="Out",$E345&lt;&gt;"",$G345&lt;&gt;""),$E345*($G345-IFERROR(INDEX('Products'!$E$6:$E$505,MATCH($B345,'Products'!$A$6:$A$505,0)),0)),"")</f>
      </c>
      <c r="J345" s="12"/>
    </row>
    <row r="346" spans="1:10" x14ac:dyDescent="0.25">
      <c r="A346" s="17"/>
      <c r="B346" s="12"/>
      <c r="C346" s="16">
        <f>IF($B346="","",IFERROR(INDEX('Products'!$B$6:$B$505,MATCH($B346,'Products'!$A$6:$A$505,0)),"Unknown code"))</f>
      </c>
      <c r="D346" s="12"/>
      <c r="E346" s="14"/>
      <c r="F346" s="14"/>
      <c r="G346" s="15">
        <f>IF(OR($B346="",$D346=""),"",IF($F346&lt;&gt;"",$F346,IFERROR(IF($D346="In",INDEX('Products'!$E$6:$E$505,MATCH($B346,'Products'!$A$6:$A$505,0)),INDEX('Products'!$F$6:$F$505,MATCH($B346,'Products'!$A$6:$A$505,0))),"")))</f>
      </c>
      <c r="H346" s="15">
        <f>IF(OR($E346="",$G346=""),"",$E346*$G346)</f>
      </c>
      <c r="I346" s="15">
        <f>IF(AND($D346="Out",$E346&lt;&gt;"",$G346&lt;&gt;""),$E346*($G346-IFERROR(INDEX('Products'!$E$6:$E$505,MATCH($B346,'Products'!$A$6:$A$505,0)),0)),"")</f>
      </c>
      <c r="J346" s="12"/>
    </row>
    <row r="347" spans="1:10" x14ac:dyDescent="0.25">
      <c r="A347" s="17"/>
      <c r="B347" s="12"/>
      <c r="C347" s="16">
        <f>IF($B347="","",IFERROR(INDEX('Products'!$B$6:$B$505,MATCH($B347,'Products'!$A$6:$A$505,0)),"Unknown code"))</f>
      </c>
      <c r="D347" s="12"/>
      <c r="E347" s="14"/>
      <c r="F347" s="14"/>
      <c r="G347" s="15">
        <f>IF(OR($B347="",$D347=""),"",IF($F347&lt;&gt;"",$F347,IFERROR(IF($D347="In",INDEX('Products'!$E$6:$E$505,MATCH($B347,'Products'!$A$6:$A$505,0)),INDEX('Products'!$F$6:$F$505,MATCH($B347,'Products'!$A$6:$A$505,0))),"")))</f>
      </c>
      <c r="H347" s="15">
        <f>IF(OR($E347="",$G347=""),"",$E347*$G347)</f>
      </c>
      <c r="I347" s="15">
        <f>IF(AND($D347="Out",$E347&lt;&gt;"",$G347&lt;&gt;""),$E347*($G347-IFERROR(INDEX('Products'!$E$6:$E$505,MATCH($B347,'Products'!$A$6:$A$505,0)),0)),"")</f>
      </c>
      <c r="J347" s="12"/>
    </row>
    <row r="348" spans="1:10" x14ac:dyDescent="0.25">
      <c r="A348" s="17"/>
      <c r="B348" s="12"/>
      <c r="C348" s="16">
        <f>IF($B348="","",IFERROR(INDEX('Products'!$B$6:$B$505,MATCH($B348,'Products'!$A$6:$A$505,0)),"Unknown code"))</f>
      </c>
      <c r="D348" s="12"/>
      <c r="E348" s="14"/>
      <c r="F348" s="14"/>
      <c r="G348" s="15">
        <f>IF(OR($B348="",$D348=""),"",IF($F348&lt;&gt;"",$F348,IFERROR(IF($D348="In",INDEX('Products'!$E$6:$E$505,MATCH($B348,'Products'!$A$6:$A$505,0)),INDEX('Products'!$F$6:$F$505,MATCH($B348,'Products'!$A$6:$A$505,0))),"")))</f>
      </c>
      <c r="H348" s="15">
        <f>IF(OR($E348="",$G348=""),"",$E348*$G348)</f>
      </c>
      <c r="I348" s="15">
        <f>IF(AND($D348="Out",$E348&lt;&gt;"",$G348&lt;&gt;""),$E348*($G348-IFERROR(INDEX('Products'!$E$6:$E$505,MATCH($B348,'Products'!$A$6:$A$505,0)),0)),"")</f>
      </c>
      <c r="J348" s="12"/>
    </row>
    <row r="349" spans="1:10" x14ac:dyDescent="0.25">
      <c r="A349" s="17"/>
      <c r="B349" s="12"/>
      <c r="C349" s="16">
        <f>IF($B349="","",IFERROR(INDEX('Products'!$B$6:$B$505,MATCH($B349,'Products'!$A$6:$A$505,0)),"Unknown code"))</f>
      </c>
      <c r="D349" s="12"/>
      <c r="E349" s="14"/>
      <c r="F349" s="14"/>
      <c r="G349" s="15">
        <f>IF(OR($B349="",$D349=""),"",IF($F349&lt;&gt;"",$F349,IFERROR(IF($D349="In",INDEX('Products'!$E$6:$E$505,MATCH($B349,'Products'!$A$6:$A$505,0)),INDEX('Products'!$F$6:$F$505,MATCH($B349,'Products'!$A$6:$A$505,0))),"")))</f>
      </c>
      <c r="H349" s="15">
        <f>IF(OR($E349="",$G349=""),"",$E349*$G349)</f>
      </c>
      <c r="I349" s="15">
        <f>IF(AND($D349="Out",$E349&lt;&gt;"",$G349&lt;&gt;""),$E349*($G349-IFERROR(INDEX('Products'!$E$6:$E$505,MATCH($B349,'Products'!$A$6:$A$505,0)),0)),"")</f>
      </c>
      <c r="J349" s="12"/>
    </row>
    <row r="350" spans="1:10" x14ac:dyDescent="0.25">
      <c r="A350" s="17"/>
      <c r="B350" s="12"/>
      <c r="C350" s="16">
        <f>IF($B350="","",IFERROR(INDEX('Products'!$B$6:$B$505,MATCH($B350,'Products'!$A$6:$A$505,0)),"Unknown code"))</f>
      </c>
      <c r="D350" s="12"/>
      <c r="E350" s="14"/>
      <c r="F350" s="14"/>
      <c r="G350" s="15">
        <f>IF(OR($B350="",$D350=""),"",IF($F350&lt;&gt;"",$F350,IFERROR(IF($D350="In",INDEX('Products'!$E$6:$E$505,MATCH($B350,'Products'!$A$6:$A$505,0)),INDEX('Products'!$F$6:$F$505,MATCH($B350,'Products'!$A$6:$A$505,0))),"")))</f>
      </c>
      <c r="H350" s="15">
        <f>IF(OR($E350="",$G350=""),"",$E350*$G350)</f>
      </c>
      <c r="I350" s="15">
        <f>IF(AND($D350="Out",$E350&lt;&gt;"",$G350&lt;&gt;""),$E350*($G350-IFERROR(INDEX('Products'!$E$6:$E$505,MATCH($B350,'Products'!$A$6:$A$505,0)),0)),"")</f>
      </c>
      <c r="J350" s="12"/>
    </row>
    <row r="351" spans="1:10" x14ac:dyDescent="0.25">
      <c r="A351" s="17"/>
      <c r="B351" s="12"/>
      <c r="C351" s="16">
        <f>IF($B351="","",IFERROR(INDEX('Products'!$B$6:$B$505,MATCH($B351,'Products'!$A$6:$A$505,0)),"Unknown code"))</f>
      </c>
      <c r="D351" s="12"/>
      <c r="E351" s="14"/>
      <c r="F351" s="14"/>
      <c r="G351" s="15">
        <f>IF(OR($B351="",$D351=""),"",IF($F351&lt;&gt;"",$F351,IFERROR(IF($D351="In",INDEX('Products'!$E$6:$E$505,MATCH($B351,'Products'!$A$6:$A$505,0)),INDEX('Products'!$F$6:$F$505,MATCH($B351,'Products'!$A$6:$A$505,0))),"")))</f>
      </c>
      <c r="H351" s="15">
        <f>IF(OR($E351="",$G351=""),"",$E351*$G351)</f>
      </c>
      <c r="I351" s="15">
        <f>IF(AND($D351="Out",$E351&lt;&gt;"",$G351&lt;&gt;""),$E351*($G351-IFERROR(INDEX('Products'!$E$6:$E$505,MATCH($B351,'Products'!$A$6:$A$505,0)),0)),"")</f>
      </c>
      <c r="J351" s="12"/>
    </row>
    <row r="352" spans="1:10" x14ac:dyDescent="0.25">
      <c r="A352" s="17"/>
      <c r="B352" s="12"/>
      <c r="C352" s="16">
        <f>IF($B352="","",IFERROR(INDEX('Products'!$B$6:$B$505,MATCH($B352,'Products'!$A$6:$A$505,0)),"Unknown code"))</f>
      </c>
      <c r="D352" s="12"/>
      <c r="E352" s="14"/>
      <c r="F352" s="14"/>
      <c r="G352" s="15">
        <f>IF(OR($B352="",$D352=""),"",IF($F352&lt;&gt;"",$F352,IFERROR(IF($D352="In",INDEX('Products'!$E$6:$E$505,MATCH($B352,'Products'!$A$6:$A$505,0)),INDEX('Products'!$F$6:$F$505,MATCH($B352,'Products'!$A$6:$A$505,0))),"")))</f>
      </c>
      <c r="H352" s="15">
        <f>IF(OR($E352="",$G352=""),"",$E352*$G352)</f>
      </c>
      <c r="I352" s="15">
        <f>IF(AND($D352="Out",$E352&lt;&gt;"",$G352&lt;&gt;""),$E352*($G352-IFERROR(INDEX('Products'!$E$6:$E$505,MATCH($B352,'Products'!$A$6:$A$505,0)),0)),"")</f>
      </c>
      <c r="J352" s="12"/>
    </row>
    <row r="353" spans="1:10" x14ac:dyDescent="0.25">
      <c r="A353" s="17"/>
      <c r="B353" s="12"/>
      <c r="C353" s="16">
        <f>IF($B353="","",IFERROR(INDEX('Products'!$B$6:$B$505,MATCH($B353,'Products'!$A$6:$A$505,0)),"Unknown code"))</f>
      </c>
      <c r="D353" s="12"/>
      <c r="E353" s="14"/>
      <c r="F353" s="14"/>
      <c r="G353" s="15">
        <f>IF(OR($B353="",$D353=""),"",IF($F353&lt;&gt;"",$F353,IFERROR(IF($D353="In",INDEX('Products'!$E$6:$E$505,MATCH($B353,'Products'!$A$6:$A$505,0)),INDEX('Products'!$F$6:$F$505,MATCH($B353,'Products'!$A$6:$A$505,0))),"")))</f>
      </c>
      <c r="H353" s="15">
        <f>IF(OR($E353="",$G353=""),"",$E353*$G353)</f>
      </c>
      <c r="I353" s="15">
        <f>IF(AND($D353="Out",$E353&lt;&gt;"",$G353&lt;&gt;""),$E353*($G353-IFERROR(INDEX('Products'!$E$6:$E$505,MATCH($B353,'Products'!$A$6:$A$505,0)),0)),"")</f>
      </c>
      <c r="J353" s="12"/>
    </row>
    <row r="354" spans="1:10" x14ac:dyDescent="0.25">
      <c r="A354" s="17"/>
      <c r="B354" s="12"/>
      <c r="C354" s="16">
        <f>IF($B354="","",IFERROR(INDEX('Products'!$B$6:$B$505,MATCH($B354,'Products'!$A$6:$A$505,0)),"Unknown code"))</f>
      </c>
      <c r="D354" s="12"/>
      <c r="E354" s="14"/>
      <c r="F354" s="14"/>
      <c r="G354" s="15">
        <f>IF(OR($B354="",$D354=""),"",IF($F354&lt;&gt;"",$F354,IFERROR(IF($D354="In",INDEX('Products'!$E$6:$E$505,MATCH($B354,'Products'!$A$6:$A$505,0)),INDEX('Products'!$F$6:$F$505,MATCH($B354,'Products'!$A$6:$A$505,0))),"")))</f>
      </c>
      <c r="H354" s="15">
        <f>IF(OR($E354="",$G354=""),"",$E354*$G354)</f>
      </c>
      <c r="I354" s="15">
        <f>IF(AND($D354="Out",$E354&lt;&gt;"",$G354&lt;&gt;""),$E354*($G354-IFERROR(INDEX('Products'!$E$6:$E$505,MATCH($B354,'Products'!$A$6:$A$505,0)),0)),"")</f>
      </c>
      <c r="J354" s="12"/>
    </row>
    <row r="355" spans="1:10" x14ac:dyDescent="0.25">
      <c r="A355" s="17"/>
      <c r="B355" s="12"/>
      <c r="C355" s="16">
        <f>IF($B355="","",IFERROR(INDEX('Products'!$B$6:$B$505,MATCH($B355,'Products'!$A$6:$A$505,0)),"Unknown code"))</f>
      </c>
      <c r="D355" s="12"/>
      <c r="E355" s="14"/>
      <c r="F355" s="14"/>
      <c r="G355" s="15">
        <f>IF(OR($B355="",$D355=""),"",IF($F355&lt;&gt;"",$F355,IFERROR(IF($D355="In",INDEX('Products'!$E$6:$E$505,MATCH($B355,'Products'!$A$6:$A$505,0)),INDEX('Products'!$F$6:$F$505,MATCH($B355,'Products'!$A$6:$A$505,0))),"")))</f>
      </c>
      <c r="H355" s="15">
        <f>IF(OR($E355="",$G355=""),"",$E355*$G355)</f>
      </c>
      <c r="I355" s="15">
        <f>IF(AND($D355="Out",$E355&lt;&gt;"",$G355&lt;&gt;""),$E355*($G355-IFERROR(INDEX('Products'!$E$6:$E$505,MATCH($B355,'Products'!$A$6:$A$505,0)),0)),"")</f>
      </c>
      <c r="J355" s="12"/>
    </row>
    <row r="356" spans="1:10" x14ac:dyDescent="0.25">
      <c r="A356" s="17"/>
      <c r="B356" s="12"/>
      <c r="C356" s="16">
        <f>IF($B356="","",IFERROR(INDEX('Products'!$B$6:$B$505,MATCH($B356,'Products'!$A$6:$A$505,0)),"Unknown code"))</f>
      </c>
      <c r="D356" s="12"/>
      <c r="E356" s="14"/>
      <c r="F356" s="14"/>
      <c r="G356" s="15">
        <f>IF(OR($B356="",$D356=""),"",IF($F356&lt;&gt;"",$F356,IFERROR(IF($D356="In",INDEX('Products'!$E$6:$E$505,MATCH($B356,'Products'!$A$6:$A$505,0)),INDEX('Products'!$F$6:$F$505,MATCH($B356,'Products'!$A$6:$A$505,0))),"")))</f>
      </c>
      <c r="H356" s="15">
        <f>IF(OR($E356="",$G356=""),"",$E356*$G356)</f>
      </c>
      <c r="I356" s="15">
        <f>IF(AND($D356="Out",$E356&lt;&gt;"",$G356&lt;&gt;""),$E356*($G356-IFERROR(INDEX('Products'!$E$6:$E$505,MATCH($B356,'Products'!$A$6:$A$505,0)),0)),"")</f>
      </c>
      <c r="J356" s="12"/>
    </row>
    <row r="357" spans="1:10" x14ac:dyDescent="0.25">
      <c r="A357" s="17"/>
      <c r="B357" s="12"/>
      <c r="C357" s="16">
        <f>IF($B357="","",IFERROR(INDEX('Products'!$B$6:$B$505,MATCH($B357,'Products'!$A$6:$A$505,0)),"Unknown code"))</f>
      </c>
      <c r="D357" s="12"/>
      <c r="E357" s="14"/>
      <c r="F357" s="14"/>
      <c r="G357" s="15">
        <f>IF(OR($B357="",$D357=""),"",IF($F357&lt;&gt;"",$F357,IFERROR(IF($D357="In",INDEX('Products'!$E$6:$E$505,MATCH($B357,'Products'!$A$6:$A$505,0)),INDEX('Products'!$F$6:$F$505,MATCH($B357,'Products'!$A$6:$A$505,0))),"")))</f>
      </c>
      <c r="H357" s="15">
        <f>IF(OR($E357="",$G357=""),"",$E357*$G357)</f>
      </c>
      <c r="I357" s="15">
        <f>IF(AND($D357="Out",$E357&lt;&gt;"",$G357&lt;&gt;""),$E357*($G357-IFERROR(INDEX('Products'!$E$6:$E$505,MATCH($B357,'Products'!$A$6:$A$505,0)),0)),"")</f>
      </c>
      <c r="J357" s="12"/>
    </row>
    <row r="358" spans="1:10" x14ac:dyDescent="0.25">
      <c r="A358" s="17"/>
      <c r="B358" s="12"/>
      <c r="C358" s="16">
        <f>IF($B358="","",IFERROR(INDEX('Products'!$B$6:$B$505,MATCH($B358,'Products'!$A$6:$A$505,0)),"Unknown code"))</f>
      </c>
      <c r="D358" s="12"/>
      <c r="E358" s="14"/>
      <c r="F358" s="14"/>
      <c r="G358" s="15">
        <f>IF(OR($B358="",$D358=""),"",IF($F358&lt;&gt;"",$F358,IFERROR(IF($D358="In",INDEX('Products'!$E$6:$E$505,MATCH($B358,'Products'!$A$6:$A$505,0)),INDEX('Products'!$F$6:$F$505,MATCH($B358,'Products'!$A$6:$A$505,0))),"")))</f>
      </c>
      <c r="H358" s="15">
        <f>IF(OR($E358="",$G358=""),"",$E358*$G358)</f>
      </c>
      <c r="I358" s="15">
        <f>IF(AND($D358="Out",$E358&lt;&gt;"",$G358&lt;&gt;""),$E358*($G358-IFERROR(INDEX('Products'!$E$6:$E$505,MATCH($B358,'Products'!$A$6:$A$505,0)),0)),"")</f>
      </c>
      <c r="J358" s="12"/>
    </row>
    <row r="359" spans="1:10" x14ac:dyDescent="0.25">
      <c r="A359" s="17"/>
      <c r="B359" s="12"/>
      <c r="C359" s="16">
        <f>IF($B359="","",IFERROR(INDEX('Products'!$B$6:$B$505,MATCH($B359,'Products'!$A$6:$A$505,0)),"Unknown code"))</f>
      </c>
      <c r="D359" s="12"/>
      <c r="E359" s="14"/>
      <c r="F359" s="14"/>
      <c r="G359" s="15">
        <f>IF(OR($B359="",$D359=""),"",IF($F359&lt;&gt;"",$F359,IFERROR(IF($D359="In",INDEX('Products'!$E$6:$E$505,MATCH($B359,'Products'!$A$6:$A$505,0)),INDEX('Products'!$F$6:$F$505,MATCH($B359,'Products'!$A$6:$A$505,0))),"")))</f>
      </c>
      <c r="H359" s="15">
        <f>IF(OR($E359="",$G359=""),"",$E359*$G359)</f>
      </c>
      <c r="I359" s="15">
        <f>IF(AND($D359="Out",$E359&lt;&gt;"",$G359&lt;&gt;""),$E359*($G359-IFERROR(INDEX('Products'!$E$6:$E$505,MATCH($B359,'Products'!$A$6:$A$505,0)),0)),"")</f>
      </c>
      <c r="J359" s="12"/>
    </row>
    <row r="360" spans="1:10" x14ac:dyDescent="0.25">
      <c r="A360" s="17"/>
      <c r="B360" s="12"/>
      <c r="C360" s="16">
        <f>IF($B360="","",IFERROR(INDEX('Products'!$B$6:$B$505,MATCH($B360,'Products'!$A$6:$A$505,0)),"Unknown code"))</f>
      </c>
      <c r="D360" s="12"/>
      <c r="E360" s="14"/>
      <c r="F360" s="14"/>
      <c r="G360" s="15">
        <f>IF(OR($B360="",$D360=""),"",IF($F360&lt;&gt;"",$F360,IFERROR(IF($D360="In",INDEX('Products'!$E$6:$E$505,MATCH($B360,'Products'!$A$6:$A$505,0)),INDEX('Products'!$F$6:$F$505,MATCH($B360,'Products'!$A$6:$A$505,0))),"")))</f>
      </c>
      <c r="H360" s="15">
        <f>IF(OR($E360="",$G360=""),"",$E360*$G360)</f>
      </c>
      <c r="I360" s="15">
        <f>IF(AND($D360="Out",$E360&lt;&gt;"",$G360&lt;&gt;""),$E360*($G360-IFERROR(INDEX('Products'!$E$6:$E$505,MATCH($B360,'Products'!$A$6:$A$505,0)),0)),"")</f>
      </c>
      <c r="J360" s="12"/>
    </row>
    <row r="361" spans="1:10" x14ac:dyDescent="0.25">
      <c r="A361" s="17"/>
      <c r="B361" s="12"/>
      <c r="C361" s="16">
        <f>IF($B361="","",IFERROR(INDEX('Products'!$B$6:$B$505,MATCH($B361,'Products'!$A$6:$A$505,0)),"Unknown code"))</f>
      </c>
      <c r="D361" s="12"/>
      <c r="E361" s="14"/>
      <c r="F361" s="14"/>
      <c r="G361" s="15">
        <f>IF(OR($B361="",$D361=""),"",IF($F361&lt;&gt;"",$F361,IFERROR(IF($D361="In",INDEX('Products'!$E$6:$E$505,MATCH($B361,'Products'!$A$6:$A$505,0)),INDEX('Products'!$F$6:$F$505,MATCH($B361,'Products'!$A$6:$A$505,0))),"")))</f>
      </c>
      <c r="H361" s="15">
        <f>IF(OR($E361="",$G361=""),"",$E361*$G361)</f>
      </c>
      <c r="I361" s="15">
        <f>IF(AND($D361="Out",$E361&lt;&gt;"",$G361&lt;&gt;""),$E361*($G361-IFERROR(INDEX('Products'!$E$6:$E$505,MATCH($B361,'Products'!$A$6:$A$505,0)),0)),"")</f>
      </c>
      <c r="J361" s="12"/>
    </row>
    <row r="362" spans="1:10" x14ac:dyDescent="0.25">
      <c r="A362" s="17"/>
      <c r="B362" s="12"/>
      <c r="C362" s="16">
        <f>IF($B362="","",IFERROR(INDEX('Products'!$B$6:$B$505,MATCH($B362,'Products'!$A$6:$A$505,0)),"Unknown code"))</f>
      </c>
      <c r="D362" s="12"/>
      <c r="E362" s="14"/>
      <c r="F362" s="14"/>
      <c r="G362" s="15">
        <f>IF(OR($B362="",$D362=""),"",IF($F362&lt;&gt;"",$F362,IFERROR(IF($D362="In",INDEX('Products'!$E$6:$E$505,MATCH($B362,'Products'!$A$6:$A$505,0)),INDEX('Products'!$F$6:$F$505,MATCH($B362,'Products'!$A$6:$A$505,0))),"")))</f>
      </c>
      <c r="H362" s="15">
        <f>IF(OR($E362="",$G362=""),"",$E362*$G362)</f>
      </c>
      <c r="I362" s="15">
        <f>IF(AND($D362="Out",$E362&lt;&gt;"",$G362&lt;&gt;""),$E362*($G362-IFERROR(INDEX('Products'!$E$6:$E$505,MATCH($B362,'Products'!$A$6:$A$505,0)),0)),"")</f>
      </c>
      <c r="J362" s="12"/>
    </row>
    <row r="363" spans="1:10" x14ac:dyDescent="0.25">
      <c r="A363" s="17"/>
      <c r="B363" s="12"/>
      <c r="C363" s="16">
        <f>IF($B363="","",IFERROR(INDEX('Products'!$B$6:$B$505,MATCH($B363,'Products'!$A$6:$A$505,0)),"Unknown code"))</f>
      </c>
      <c r="D363" s="12"/>
      <c r="E363" s="14"/>
      <c r="F363" s="14"/>
      <c r="G363" s="15">
        <f>IF(OR($B363="",$D363=""),"",IF($F363&lt;&gt;"",$F363,IFERROR(IF($D363="In",INDEX('Products'!$E$6:$E$505,MATCH($B363,'Products'!$A$6:$A$505,0)),INDEX('Products'!$F$6:$F$505,MATCH($B363,'Products'!$A$6:$A$505,0))),"")))</f>
      </c>
      <c r="H363" s="15">
        <f>IF(OR($E363="",$G363=""),"",$E363*$G363)</f>
      </c>
      <c r="I363" s="15">
        <f>IF(AND($D363="Out",$E363&lt;&gt;"",$G363&lt;&gt;""),$E363*($G363-IFERROR(INDEX('Products'!$E$6:$E$505,MATCH($B363,'Products'!$A$6:$A$505,0)),0)),"")</f>
      </c>
      <c r="J363" s="12"/>
    </row>
    <row r="364" spans="1:10" x14ac:dyDescent="0.25">
      <c r="A364" s="17"/>
      <c r="B364" s="12"/>
      <c r="C364" s="16">
        <f>IF($B364="","",IFERROR(INDEX('Products'!$B$6:$B$505,MATCH($B364,'Products'!$A$6:$A$505,0)),"Unknown code"))</f>
      </c>
      <c r="D364" s="12"/>
      <c r="E364" s="14"/>
      <c r="F364" s="14"/>
      <c r="G364" s="15">
        <f>IF(OR($B364="",$D364=""),"",IF($F364&lt;&gt;"",$F364,IFERROR(IF($D364="In",INDEX('Products'!$E$6:$E$505,MATCH($B364,'Products'!$A$6:$A$505,0)),INDEX('Products'!$F$6:$F$505,MATCH($B364,'Products'!$A$6:$A$505,0))),"")))</f>
      </c>
      <c r="H364" s="15">
        <f>IF(OR($E364="",$G364=""),"",$E364*$G364)</f>
      </c>
      <c r="I364" s="15">
        <f>IF(AND($D364="Out",$E364&lt;&gt;"",$G364&lt;&gt;""),$E364*($G364-IFERROR(INDEX('Products'!$E$6:$E$505,MATCH($B364,'Products'!$A$6:$A$505,0)),0)),"")</f>
      </c>
      <c r="J364" s="12"/>
    </row>
    <row r="365" spans="1:10" x14ac:dyDescent="0.25">
      <c r="A365" s="17"/>
      <c r="B365" s="12"/>
      <c r="C365" s="16">
        <f>IF($B365="","",IFERROR(INDEX('Products'!$B$6:$B$505,MATCH($B365,'Products'!$A$6:$A$505,0)),"Unknown code"))</f>
      </c>
      <c r="D365" s="12"/>
      <c r="E365" s="14"/>
      <c r="F365" s="14"/>
      <c r="G365" s="15">
        <f>IF(OR($B365="",$D365=""),"",IF($F365&lt;&gt;"",$F365,IFERROR(IF($D365="In",INDEX('Products'!$E$6:$E$505,MATCH($B365,'Products'!$A$6:$A$505,0)),INDEX('Products'!$F$6:$F$505,MATCH($B365,'Products'!$A$6:$A$505,0))),"")))</f>
      </c>
      <c r="H365" s="15">
        <f>IF(OR($E365="",$G365=""),"",$E365*$G365)</f>
      </c>
      <c r="I365" s="15">
        <f>IF(AND($D365="Out",$E365&lt;&gt;"",$G365&lt;&gt;""),$E365*($G365-IFERROR(INDEX('Products'!$E$6:$E$505,MATCH($B365,'Products'!$A$6:$A$505,0)),0)),"")</f>
      </c>
      <c r="J365" s="12"/>
    </row>
    <row r="366" spans="1:10" x14ac:dyDescent="0.25">
      <c r="A366" s="17"/>
      <c r="B366" s="12"/>
      <c r="C366" s="16">
        <f>IF($B366="","",IFERROR(INDEX('Products'!$B$6:$B$505,MATCH($B366,'Products'!$A$6:$A$505,0)),"Unknown code"))</f>
      </c>
      <c r="D366" s="12"/>
      <c r="E366" s="14"/>
      <c r="F366" s="14"/>
      <c r="G366" s="15">
        <f>IF(OR($B366="",$D366=""),"",IF($F366&lt;&gt;"",$F366,IFERROR(IF($D366="In",INDEX('Products'!$E$6:$E$505,MATCH($B366,'Products'!$A$6:$A$505,0)),INDEX('Products'!$F$6:$F$505,MATCH($B366,'Products'!$A$6:$A$505,0))),"")))</f>
      </c>
      <c r="H366" s="15">
        <f>IF(OR($E366="",$G366=""),"",$E366*$G366)</f>
      </c>
      <c r="I366" s="15">
        <f>IF(AND($D366="Out",$E366&lt;&gt;"",$G366&lt;&gt;""),$E366*($G366-IFERROR(INDEX('Products'!$E$6:$E$505,MATCH($B366,'Products'!$A$6:$A$505,0)),0)),"")</f>
      </c>
      <c r="J366" s="12"/>
    </row>
    <row r="367" spans="1:10" x14ac:dyDescent="0.25">
      <c r="A367" s="17"/>
      <c r="B367" s="12"/>
      <c r="C367" s="16">
        <f>IF($B367="","",IFERROR(INDEX('Products'!$B$6:$B$505,MATCH($B367,'Products'!$A$6:$A$505,0)),"Unknown code"))</f>
      </c>
      <c r="D367" s="12"/>
      <c r="E367" s="14"/>
      <c r="F367" s="14"/>
      <c r="G367" s="15">
        <f>IF(OR($B367="",$D367=""),"",IF($F367&lt;&gt;"",$F367,IFERROR(IF($D367="In",INDEX('Products'!$E$6:$E$505,MATCH($B367,'Products'!$A$6:$A$505,0)),INDEX('Products'!$F$6:$F$505,MATCH($B367,'Products'!$A$6:$A$505,0))),"")))</f>
      </c>
      <c r="H367" s="15">
        <f>IF(OR($E367="",$G367=""),"",$E367*$G367)</f>
      </c>
      <c r="I367" s="15">
        <f>IF(AND($D367="Out",$E367&lt;&gt;"",$G367&lt;&gt;""),$E367*($G367-IFERROR(INDEX('Products'!$E$6:$E$505,MATCH($B367,'Products'!$A$6:$A$505,0)),0)),"")</f>
      </c>
      <c r="J367" s="12"/>
    </row>
    <row r="368" spans="1:10" x14ac:dyDescent="0.25">
      <c r="A368" s="17"/>
      <c r="B368" s="12"/>
      <c r="C368" s="16">
        <f>IF($B368="","",IFERROR(INDEX('Products'!$B$6:$B$505,MATCH($B368,'Products'!$A$6:$A$505,0)),"Unknown code"))</f>
      </c>
      <c r="D368" s="12"/>
      <c r="E368" s="14"/>
      <c r="F368" s="14"/>
      <c r="G368" s="15">
        <f>IF(OR($B368="",$D368=""),"",IF($F368&lt;&gt;"",$F368,IFERROR(IF($D368="In",INDEX('Products'!$E$6:$E$505,MATCH($B368,'Products'!$A$6:$A$505,0)),INDEX('Products'!$F$6:$F$505,MATCH($B368,'Products'!$A$6:$A$505,0))),"")))</f>
      </c>
      <c r="H368" s="15">
        <f>IF(OR($E368="",$G368=""),"",$E368*$G368)</f>
      </c>
      <c r="I368" s="15">
        <f>IF(AND($D368="Out",$E368&lt;&gt;"",$G368&lt;&gt;""),$E368*($G368-IFERROR(INDEX('Products'!$E$6:$E$505,MATCH($B368,'Products'!$A$6:$A$505,0)),0)),"")</f>
      </c>
      <c r="J368" s="12"/>
    </row>
    <row r="369" spans="1:10" x14ac:dyDescent="0.25">
      <c r="A369" s="17"/>
      <c r="B369" s="12"/>
      <c r="C369" s="16">
        <f>IF($B369="","",IFERROR(INDEX('Products'!$B$6:$B$505,MATCH($B369,'Products'!$A$6:$A$505,0)),"Unknown code"))</f>
      </c>
      <c r="D369" s="12"/>
      <c r="E369" s="14"/>
      <c r="F369" s="14"/>
      <c r="G369" s="15">
        <f>IF(OR($B369="",$D369=""),"",IF($F369&lt;&gt;"",$F369,IFERROR(IF($D369="In",INDEX('Products'!$E$6:$E$505,MATCH($B369,'Products'!$A$6:$A$505,0)),INDEX('Products'!$F$6:$F$505,MATCH($B369,'Products'!$A$6:$A$505,0))),"")))</f>
      </c>
      <c r="H369" s="15">
        <f>IF(OR($E369="",$G369=""),"",$E369*$G369)</f>
      </c>
      <c r="I369" s="15">
        <f>IF(AND($D369="Out",$E369&lt;&gt;"",$G369&lt;&gt;""),$E369*($G369-IFERROR(INDEX('Products'!$E$6:$E$505,MATCH($B369,'Products'!$A$6:$A$505,0)),0)),"")</f>
      </c>
      <c r="J369" s="12"/>
    </row>
    <row r="370" spans="1:10" x14ac:dyDescent="0.25">
      <c r="A370" s="17"/>
      <c r="B370" s="12"/>
      <c r="C370" s="16">
        <f>IF($B370="","",IFERROR(INDEX('Products'!$B$6:$B$505,MATCH($B370,'Products'!$A$6:$A$505,0)),"Unknown code"))</f>
      </c>
      <c r="D370" s="12"/>
      <c r="E370" s="14"/>
      <c r="F370" s="14"/>
      <c r="G370" s="15">
        <f>IF(OR($B370="",$D370=""),"",IF($F370&lt;&gt;"",$F370,IFERROR(IF($D370="In",INDEX('Products'!$E$6:$E$505,MATCH($B370,'Products'!$A$6:$A$505,0)),INDEX('Products'!$F$6:$F$505,MATCH($B370,'Products'!$A$6:$A$505,0))),"")))</f>
      </c>
      <c r="H370" s="15">
        <f>IF(OR($E370="",$G370=""),"",$E370*$G370)</f>
      </c>
      <c r="I370" s="15">
        <f>IF(AND($D370="Out",$E370&lt;&gt;"",$G370&lt;&gt;""),$E370*($G370-IFERROR(INDEX('Products'!$E$6:$E$505,MATCH($B370,'Products'!$A$6:$A$505,0)),0)),"")</f>
      </c>
      <c r="J370" s="12"/>
    </row>
    <row r="371" spans="1:10" x14ac:dyDescent="0.25">
      <c r="A371" s="17"/>
      <c r="B371" s="12"/>
      <c r="C371" s="16">
        <f>IF($B371="","",IFERROR(INDEX('Products'!$B$6:$B$505,MATCH($B371,'Products'!$A$6:$A$505,0)),"Unknown code"))</f>
      </c>
      <c r="D371" s="12"/>
      <c r="E371" s="14"/>
      <c r="F371" s="14"/>
      <c r="G371" s="15">
        <f>IF(OR($B371="",$D371=""),"",IF($F371&lt;&gt;"",$F371,IFERROR(IF($D371="In",INDEX('Products'!$E$6:$E$505,MATCH($B371,'Products'!$A$6:$A$505,0)),INDEX('Products'!$F$6:$F$505,MATCH($B371,'Products'!$A$6:$A$505,0))),"")))</f>
      </c>
      <c r="H371" s="15">
        <f>IF(OR($E371="",$G371=""),"",$E371*$G371)</f>
      </c>
      <c r="I371" s="15">
        <f>IF(AND($D371="Out",$E371&lt;&gt;"",$G371&lt;&gt;""),$E371*($G371-IFERROR(INDEX('Products'!$E$6:$E$505,MATCH($B371,'Products'!$A$6:$A$505,0)),0)),"")</f>
      </c>
      <c r="J371" s="12"/>
    </row>
    <row r="372" spans="1:10" x14ac:dyDescent="0.25">
      <c r="A372" s="17"/>
      <c r="B372" s="12"/>
      <c r="C372" s="16">
        <f>IF($B372="","",IFERROR(INDEX('Products'!$B$6:$B$505,MATCH($B372,'Products'!$A$6:$A$505,0)),"Unknown code"))</f>
      </c>
      <c r="D372" s="12"/>
      <c r="E372" s="14"/>
      <c r="F372" s="14"/>
      <c r="G372" s="15">
        <f>IF(OR($B372="",$D372=""),"",IF($F372&lt;&gt;"",$F372,IFERROR(IF($D372="In",INDEX('Products'!$E$6:$E$505,MATCH($B372,'Products'!$A$6:$A$505,0)),INDEX('Products'!$F$6:$F$505,MATCH($B372,'Products'!$A$6:$A$505,0))),"")))</f>
      </c>
      <c r="H372" s="15">
        <f>IF(OR($E372="",$G372=""),"",$E372*$G372)</f>
      </c>
      <c r="I372" s="15">
        <f>IF(AND($D372="Out",$E372&lt;&gt;"",$G372&lt;&gt;""),$E372*($G372-IFERROR(INDEX('Products'!$E$6:$E$505,MATCH($B372,'Products'!$A$6:$A$505,0)),0)),"")</f>
      </c>
      <c r="J372" s="12"/>
    </row>
    <row r="373" spans="1:10" x14ac:dyDescent="0.25">
      <c r="A373" s="17"/>
      <c r="B373" s="12"/>
      <c r="C373" s="16">
        <f>IF($B373="","",IFERROR(INDEX('Products'!$B$6:$B$505,MATCH($B373,'Products'!$A$6:$A$505,0)),"Unknown code"))</f>
      </c>
      <c r="D373" s="12"/>
      <c r="E373" s="14"/>
      <c r="F373" s="14"/>
      <c r="G373" s="15">
        <f>IF(OR($B373="",$D373=""),"",IF($F373&lt;&gt;"",$F373,IFERROR(IF($D373="In",INDEX('Products'!$E$6:$E$505,MATCH($B373,'Products'!$A$6:$A$505,0)),INDEX('Products'!$F$6:$F$505,MATCH($B373,'Products'!$A$6:$A$505,0))),"")))</f>
      </c>
      <c r="H373" s="15">
        <f>IF(OR($E373="",$G373=""),"",$E373*$G373)</f>
      </c>
      <c r="I373" s="15">
        <f>IF(AND($D373="Out",$E373&lt;&gt;"",$G373&lt;&gt;""),$E373*($G373-IFERROR(INDEX('Products'!$E$6:$E$505,MATCH($B373,'Products'!$A$6:$A$505,0)),0)),"")</f>
      </c>
      <c r="J373" s="12"/>
    </row>
    <row r="374" spans="1:10" x14ac:dyDescent="0.25">
      <c r="A374" s="17"/>
      <c r="B374" s="12"/>
      <c r="C374" s="16">
        <f>IF($B374="","",IFERROR(INDEX('Products'!$B$6:$B$505,MATCH($B374,'Products'!$A$6:$A$505,0)),"Unknown code"))</f>
      </c>
      <c r="D374" s="12"/>
      <c r="E374" s="14"/>
      <c r="F374" s="14"/>
      <c r="G374" s="15">
        <f>IF(OR($B374="",$D374=""),"",IF($F374&lt;&gt;"",$F374,IFERROR(IF($D374="In",INDEX('Products'!$E$6:$E$505,MATCH($B374,'Products'!$A$6:$A$505,0)),INDEX('Products'!$F$6:$F$505,MATCH($B374,'Products'!$A$6:$A$505,0))),"")))</f>
      </c>
      <c r="H374" s="15">
        <f>IF(OR($E374="",$G374=""),"",$E374*$G374)</f>
      </c>
      <c r="I374" s="15">
        <f>IF(AND($D374="Out",$E374&lt;&gt;"",$G374&lt;&gt;""),$E374*($G374-IFERROR(INDEX('Products'!$E$6:$E$505,MATCH($B374,'Products'!$A$6:$A$505,0)),0)),"")</f>
      </c>
      <c r="J374" s="12"/>
    </row>
    <row r="375" spans="1:10" x14ac:dyDescent="0.25">
      <c r="A375" s="17"/>
      <c r="B375" s="12"/>
      <c r="C375" s="16">
        <f>IF($B375="","",IFERROR(INDEX('Products'!$B$6:$B$505,MATCH($B375,'Products'!$A$6:$A$505,0)),"Unknown code"))</f>
      </c>
      <c r="D375" s="12"/>
      <c r="E375" s="14"/>
      <c r="F375" s="14"/>
      <c r="G375" s="15">
        <f>IF(OR($B375="",$D375=""),"",IF($F375&lt;&gt;"",$F375,IFERROR(IF($D375="In",INDEX('Products'!$E$6:$E$505,MATCH($B375,'Products'!$A$6:$A$505,0)),INDEX('Products'!$F$6:$F$505,MATCH($B375,'Products'!$A$6:$A$505,0))),"")))</f>
      </c>
      <c r="H375" s="15">
        <f>IF(OR($E375="",$G375=""),"",$E375*$G375)</f>
      </c>
      <c r="I375" s="15">
        <f>IF(AND($D375="Out",$E375&lt;&gt;"",$G375&lt;&gt;""),$E375*($G375-IFERROR(INDEX('Products'!$E$6:$E$505,MATCH($B375,'Products'!$A$6:$A$505,0)),0)),"")</f>
      </c>
      <c r="J375" s="12"/>
    </row>
    <row r="376" spans="1:10" x14ac:dyDescent="0.25">
      <c r="A376" s="17"/>
      <c r="B376" s="12"/>
      <c r="C376" s="16">
        <f>IF($B376="","",IFERROR(INDEX('Products'!$B$6:$B$505,MATCH($B376,'Products'!$A$6:$A$505,0)),"Unknown code"))</f>
      </c>
      <c r="D376" s="12"/>
      <c r="E376" s="14"/>
      <c r="F376" s="14"/>
      <c r="G376" s="15">
        <f>IF(OR($B376="",$D376=""),"",IF($F376&lt;&gt;"",$F376,IFERROR(IF($D376="In",INDEX('Products'!$E$6:$E$505,MATCH($B376,'Products'!$A$6:$A$505,0)),INDEX('Products'!$F$6:$F$505,MATCH($B376,'Products'!$A$6:$A$505,0))),"")))</f>
      </c>
      <c r="H376" s="15">
        <f>IF(OR($E376="",$G376=""),"",$E376*$G376)</f>
      </c>
      <c r="I376" s="15">
        <f>IF(AND($D376="Out",$E376&lt;&gt;"",$G376&lt;&gt;""),$E376*($G376-IFERROR(INDEX('Products'!$E$6:$E$505,MATCH($B376,'Products'!$A$6:$A$505,0)),0)),"")</f>
      </c>
      <c r="J376" s="12"/>
    </row>
    <row r="377" spans="1:10" x14ac:dyDescent="0.25">
      <c r="A377" s="17"/>
      <c r="B377" s="12"/>
      <c r="C377" s="16">
        <f>IF($B377="","",IFERROR(INDEX('Products'!$B$6:$B$505,MATCH($B377,'Products'!$A$6:$A$505,0)),"Unknown code"))</f>
      </c>
      <c r="D377" s="12"/>
      <c r="E377" s="14"/>
      <c r="F377" s="14"/>
      <c r="G377" s="15">
        <f>IF(OR($B377="",$D377=""),"",IF($F377&lt;&gt;"",$F377,IFERROR(IF($D377="In",INDEX('Products'!$E$6:$E$505,MATCH($B377,'Products'!$A$6:$A$505,0)),INDEX('Products'!$F$6:$F$505,MATCH($B377,'Products'!$A$6:$A$505,0))),"")))</f>
      </c>
      <c r="H377" s="15">
        <f>IF(OR($E377="",$G377=""),"",$E377*$G377)</f>
      </c>
      <c r="I377" s="15">
        <f>IF(AND($D377="Out",$E377&lt;&gt;"",$G377&lt;&gt;""),$E377*($G377-IFERROR(INDEX('Products'!$E$6:$E$505,MATCH($B377,'Products'!$A$6:$A$505,0)),0)),"")</f>
      </c>
      <c r="J377" s="12"/>
    </row>
    <row r="378" spans="1:10" x14ac:dyDescent="0.25">
      <c r="A378" s="17"/>
      <c r="B378" s="12"/>
      <c r="C378" s="16">
        <f>IF($B378="","",IFERROR(INDEX('Products'!$B$6:$B$505,MATCH($B378,'Products'!$A$6:$A$505,0)),"Unknown code"))</f>
      </c>
      <c r="D378" s="12"/>
      <c r="E378" s="14"/>
      <c r="F378" s="14"/>
      <c r="G378" s="15">
        <f>IF(OR($B378="",$D378=""),"",IF($F378&lt;&gt;"",$F378,IFERROR(IF($D378="In",INDEX('Products'!$E$6:$E$505,MATCH($B378,'Products'!$A$6:$A$505,0)),INDEX('Products'!$F$6:$F$505,MATCH($B378,'Products'!$A$6:$A$505,0))),"")))</f>
      </c>
      <c r="H378" s="15">
        <f>IF(OR($E378="",$G378=""),"",$E378*$G378)</f>
      </c>
      <c r="I378" s="15">
        <f>IF(AND($D378="Out",$E378&lt;&gt;"",$G378&lt;&gt;""),$E378*($G378-IFERROR(INDEX('Products'!$E$6:$E$505,MATCH($B378,'Products'!$A$6:$A$505,0)),0)),"")</f>
      </c>
      <c r="J378" s="12"/>
    </row>
    <row r="379" spans="1:10" x14ac:dyDescent="0.25">
      <c r="A379" s="17"/>
      <c r="B379" s="12"/>
      <c r="C379" s="16">
        <f>IF($B379="","",IFERROR(INDEX('Products'!$B$6:$B$505,MATCH($B379,'Products'!$A$6:$A$505,0)),"Unknown code"))</f>
      </c>
      <c r="D379" s="12"/>
      <c r="E379" s="14"/>
      <c r="F379" s="14"/>
      <c r="G379" s="15">
        <f>IF(OR($B379="",$D379=""),"",IF($F379&lt;&gt;"",$F379,IFERROR(IF($D379="In",INDEX('Products'!$E$6:$E$505,MATCH($B379,'Products'!$A$6:$A$505,0)),INDEX('Products'!$F$6:$F$505,MATCH($B379,'Products'!$A$6:$A$505,0))),"")))</f>
      </c>
      <c r="H379" s="15">
        <f>IF(OR($E379="",$G379=""),"",$E379*$G379)</f>
      </c>
      <c r="I379" s="15">
        <f>IF(AND($D379="Out",$E379&lt;&gt;"",$G379&lt;&gt;""),$E379*($G379-IFERROR(INDEX('Products'!$E$6:$E$505,MATCH($B379,'Products'!$A$6:$A$505,0)),0)),"")</f>
      </c>
      <c r="J379" s="12"/>
    </row>
    <row r="380" spans="1:10" x14ac:dyDescent="0.25">
      <c r="A380" s="17"/>
      <c r="B380" s="12"/>
      <c r="C380" s="16">
        <f>IF($B380="","",IFERROR(INDEX('Products'!$B$6:$B$505,MATCH($B380,'Products'!$A$6:$A$505,0)),"Unknown code"))</f>
      </c>
      <c r="D380" s="12"/>
      <c r="E380" s="14"/>
      <c r="F380" s="14"/>
      <c r="G380" s="15">
        <f>IF(OR($B380="",$D380=""),"",IF($F380&lt;&gt;"",$F380,IFERROR(IF($D380="In",INDEX('Products'!$E$6:$E$505,MATCH($B380,'Products'!$A$6:$A$505,0)),INDEX('Products'!$F$6:$F$505,MATCH($B380,'Products'!$A$6:$A$505,0))),"")))</f>
      </c>
      <c r="H380" s="15">
        <f>IF(OR($E380="",$G380=""),"",$E380*$G380)</f>
      </c>
      <c r="I380" s="15">
        <f>IF(AND($D380="Out",$E380&lt;&gt;"",$G380&lt;&gt;""),$E380*($G380-IFERROR(INDEX('Products'!$E$6:$E$505,MATCH($B380,'Products'!$A$6:$A$505,0)),0)),"")</f>
      </c>
      <c r="J380" s="12"/>
    </row>
    <row r="381" spans="1:10" x14ac:dyDescent="0.25">
      <c r="A381" s="17"/>
      <c r="B381" s="12"/>
      <c r="C381" s="16">
        <f>IF($B381="","",IFERROR(INDEX('Products'!$B$6:$B$505,MATCH($B381,'Products'!$A$6:$A$505,0)),"Unknown code"))</f>
      </c>
      <c r="D381" s="12"/>
      <c r="E381" s="14"/>
      <c r="F381" s="14"/>
      <c r="G381" s="15">
        <f>IF(OR($B381="",$D381=""),"",IF($F381&lt;&gt;"",$F381,IFERROR(IF($D381="In",INDEX('Products'!$E$6:$E$505,MATCH($B381,'Products'!$A$6:$A$505,0)),INDEX('Products'!$F$6:$F$505,MATCH($B381,'Products'!$A$6:$A$505,0))),"")))</f>
      </c>
      <c r="H381" s="15">
        <f>IF(OR($E381="",$G381=""),"",$E381*$G381)</f>
      </c>
      <c r="I381" s="15">
        <f>IF(AND($D381="Out",$E381&lt;&gt;"",$G381&lt;&gt;""),$E381*($G381-IFERROR(INDEX('Products'!$E$6:$E$505,MATCH($B381,'Products'!$A$6:$A$505,0)),0)),"")</f>
      </c>
      <c r="J381" s="12"/>
    </row>
    <row r="382" spans="1:10" x14ac:dyDescent="0.25">
      <c r="A382" s="17"/>
      <c r="B382" s="12"/>
      <c r="C382" s="16">
        <f>IF($B382="","",IFERROR(INDEX('Products'!$B$6:$B$505,MATCH($B382,'Products'!$A$6:$A$505,0)),"Unknown code"))</f>
      </c>
      <c r="D382" s="12"/>
      <c r="E382" s="14"/>
      <c r="F382" s="14"/>
      <c r="G382" s="15">
        <f>IF(OR($B382="",$D382=""),"",IF($F382&lt;&gt;"",$F382,IFERROR(IF($D382="In",INDEX('Products'!$E$6:$E$505,MATCH($B382,'Products'!$A$6:$A$505,0)),INDEX('Products'!$F$6:$F$505,MATCH($B382,'Products'!$A$6:$A$505,0))),"")))</f>
      </c>
      <c r="H382" s="15">
        <f>IF(OR($E382="",$G382=""),"",$E382*$G382)</f>
      </c>
      <c r="I382" s="15">
        <f>IF(AND($D382="Out",$E382&lt;&gt;"",$G382&lt;&gt;""),$E382*($G382-IFERROR(INDEX('Products'!$E$6:$E$505,MATCH($B382,'Products'!$A$6:$A$505,0)),0)),"")</f>
      </c>
      <c r="J382" s="12"/>
    </row>
    <row r="383" spans="1:10" x14ac:dyDescent="0.25">
      <c r="A383" s="17"/>
      <c r="B383" s="12"/>
      <c r="C383" s="16">
        <f>IF($B383="","",IFERROR(INDEX('Products'!$B$6:$B$505,MATCH($B383,'Products'!$A$6:$A$505,0)),"Unknown code"))</f>
      </c>
      <c r="D383" s="12"/>
      <c r="E383" s="14"/>
      <c r="F383" s="14"/>
      <c r="G383" s="15">
        <f>IF(OR($B383="",$D383=""),"",IF($F383&lt;&gt;"",$F383,IFERROR(IF($D383="In",INDEX('Products'!$E$6:$E$505,MATCH($B383,'Products'!$A$6:$A$505,0)),INDEX('Products'!$F$6:$F$505,MATCH($B383,'Products'!$A$6:$A$505,0))),"")))</f>
      </c>
      <c r="H383" s="15">
        <f>IF(OR($E383="",$G383=""),"",$E383*$G383)</f>
      </c>
      <c r="I383" s="15">
        <f>IF(AND($D383="Out",$E383&lt;&gt;"",$G383&lt;&gt;""),$E383*($G383-IFERROR(INDEX('Products'!$E$6:$E$505,MATCH($B383,'Products'!$A$6:$A$505,0)),0)),"")</f>
      </c>
      <c r="J383" s="12"/>
    </row>
    <row r="384" spans="1:10" x14ac:dyDescent="0.25">
      <c r="A384" s="17"/>
      <c r="B384" s="12"/>
      <c r="C384" s="16">
        <f>IF($B384="","",IFERROR(INDEX('Products'!$B$6:$B$505,MATCH($B384,'Products'!$A$6:$A$505,0)),"Unknown code"))</f>
      </c>
      <c r="D384" s="12"/>
      <c r="E384" s="14"/>
      <c r="F384" s="14"/>
      <c r="G384" s="15">
        <f>IF(OR($B384="",$D384=""),"",IF($F384&lt;&gt;"",$F384,IFERROR(IF($D384="In",INDEX('Products'!$E$6:$E$505,MATCH($B384,'Products'!$A$6:$A$505,0)),INDEX('Products'!$F$6:$F$505,MATCH($B384,'Products'!$A$6:$A$505,0))),"")))</f>
      </c>
      <c r="H384" s="15">
        <f>IF(OR($E384="",$G384=""),"",$E384*$G384)</f>
      </c>
      <c r="I384" s="15">
        <f>IF(AND($D384="Out",$E384&lt;&gt;"",$G384&lt;&gt;""),$E384*($G384-IFERROR(INDEX('Products'!$E$6:$E$505,MATCH($B384,'Products'!$A$6:$A$505,0)),0)),"")</f>
      </c>
      <c r="J384" s="12"/>
    </row>
    <row r="385" spans="1:10" x14ac:dyDescent="0.25">
      <c r="A385" s="17"/>
      <c r="B385" s="12"/>
      <c r="C385" s="16">
        <f>IF($B385="","",IFERROR(INDEX('Products'!$B$6:$B$505,MATCH($B385,'Products'!$A$6:$A$505,0)),"Unknown code"))</f>
      </c>
      <c r="D385" s="12"/>
      <c r="E385" s="14"/>
      <c r="F385" s="14"/>
      <c r="G385" s="15">
        <f>IF(OR($B385="",$D385=""),"",IF($F385&lt;&gt;"",$F385,IFERROR(IF($D385="In",INDEX('Products'!$E$6:$E$505,MATCH($B385,'Products'!$A$6:$A$505,0)),INDEX('Products'!$F$6:$F$505,MATCH($B385,'Products'!$A$6:$A$505,0))),"")))</f>
      </c>
      <c r="H385" s="15">
        <f>IF(OR($E385="",$G385=""),"",$E385*$G385)</f>
      </c>
      <c r="I385" s="15">
        <f>IF(AND($D385="Out",$E385&lt;&gt;"",$G385&lt;&gt;""),$E385*($G385-IFERROR(INDEX('Products'!$E$6:$E$505,MATCH($B385,'Products'!$A$6:$A$505,0)),0)),"")</f>
      </c>
      <c r="J385" s="12"/>
    </row>
    <row r="386" spans="1:10" x14ac:dyDescent="0.25">
      <c r="A386" s="17"/>
      <c r="B386" s="12"/>
      <c r="C386" s="16">
        <f>IF($B386="","",IFERROR(INDEX('Products'!$B$6:$B$505,MATCH($B386,'Products'!$A$6:$A$505,0)),"Unknown code"))</f>
      </c>
      <c r="D386" s="12"/>
      <c r="E386" s="14"/>
      <c r="F386" s="14"/>
      <c r="G386" s="15">
        <f>IF(OR($B386="",$D386=""),"",IF($F386&lt;&gt;"",$F386,IFERROR(IF($D386="In",INDEX('Products'!$E$6:$E$505,MATCH($B386,'Products'!$A$6:$A$505,0)),INDEX('Products'!$F$6:$F$505,MATCH($B386,'Products'!$A$6:$A$505,0))),"")))</f>
      </c>
      <c r="H386" s="15">
        <f>IF(OR($E386="",$G386=""),"",$E386*$G386)</f>
      </c>
      <c r="I386" s="15">
        <f>IF(AND($D386="Out",$E386&lt;&gt;"",$G386&lt;&gt;""),$E386*($G386-IFERROR(INDEX('Products'!$E$6:$E$505,MATCH($B386,'Products'!$A$6:$A$505,0)),0)),"")</f>
      </c>
      <c r="J386" s="12"/>
    </row>
    <row r="387" spans="1:10" x14ac:dyDescent="0.25">
      <c r="A387" s="17"/>
      <c r="B387" s="12"/>
      <c r="C387" s="16">
        <f>IF($B387="","",IFERROR(INDEX('Products'!$B$6:$B$505,MATCH($B387,'Products'!$A$6:$A$505,0)),"Unknown code"))</f>
      </c>
      <c r="D387" s="12"/>
      <c r="E387" s="14"/>
      <c r="F387" s="14"/>
      <c r="G387" s="15">
        <f>IF(OR($B387="",$D387=""),"",IF($F387&lt;&gt;"",$F387,IFERROR(IF($D387="In",INDEX('Products'!$E$6:$E$505,MATCH($B387,'Products'!$A$6:$A$505,0)),INDEX('Products'!$F$6:$F$505,MATCH($B387,'Products'!$A$6:$A$505,0))),"")))</f>
      </c>
      <c r="H387" s="15">
        <f>IF(OR($E387="",$G387=""),"",$E387*$G387)</f>
      </c>
      <c r="I387" s="15">
        <f>IF(AND($D387="Out",$E387&lt;&gt;"",$G387&lt;&gt;""),$E387*($G387-IFERROR(INDEX('Products'!$E$6:$E$505,MATCH($B387,'Products'!$A$6:$A$505,0)),0)),"")</f>
      </c>
      <c r="J387" s="12"/>
    </row>
    <row r="388" spans="1:10" x14ac:dyDescent="0.25">
      <c r="A388" s="17"/>
      <c r="B388" s="12"/>
      <c r="C388" s="16">
        <f>IF($B388="","",IFERROR(INDEX('Products'!$B$6:$B$505,MATCH($B388,'Products'!$A$6:$A$505,0)),"Unknown code"))</f>
      </c>
      <c r="D388" s="12"/>
      <c r="E388" s="14"/>
      <c r="F388" s="14"/>
      <c r="G388" s="15">
        <f>IF(OR($B388="",$D388=""),"",IF($F388&lt;&gt;"",$F388,IFERROR(IF($D388="In",INDEX('Products'!$E$6:$E$505,MATCH($B388,'Products'!$A$6:$A$505,0)),INDEX('Products'!$F$6:$F$505,MATCH($B388,'Products'!$A$6:$A$505,0))),"")))</f>
      </c>
      <c r="H388" s="15">
        <f>IF(OR($E388="",$G388=""),"",$E388*$G388)</f>
      </c>
      <c r="I388" s="15">
        <f>IF(AND($D388="Out",$E388&lt;&gt;"",$G388&lt;&gt;""),$E388*($G388-IFERROR(INDEX('Products'!$E$6:$E$505,MATCH($B388,'Products'!$A$6:$A$505,0)),0)),"")</f>
      </c>
      <c r="J388" s="12"/>
    </row>
    <row r="389" spans="1:10" x14ac:dyDescent="0.25">
      <c r="A389" s="17"/>
      <c r="B389" s="12"/>
      <c r="C389" s="16">
        <f>IF($B389="","",IFERROR(INDEX('Products'!$B$6:$B$505,MATCH($B389,'Products'!$A$6:$A$505,0)),"Unknown code"))</f>
      </c>
      <c r="D389" s="12"/>
      <c r="E389" s="14"/>
      <c r="F389" s="14"/>
      <c r="G389" s="15">
        <f>IF(OR($B389="",$D389=""),"",IF($F389&lt;&gt;"",$F389,IFERROR(IF($D389="In",INDEX('Products'!$E$6:$E$505,MATCH($B389,'Products'!$A$6:$A$505,0)),INDEX('Products'!$F$6:$F$505,MATCH($B389,'Products'!$A$6:$A$505,0))),"")))</f>
      </c>
      <c r="H389" s="15">
        <f>IF(OR($E389="",$G389=""),"",$E389*$G389)</f>
      </c>
      <c r="I389" s="15">
        <f>IF(AND($D389="Out",$E389&lt;&gt;"",$G389&lt;&gt;""),$E389*($G389-IFERROR(INDEX('Products'!$E$6:$E$505,MATCH($B389,'Products'!$A$6:$A$505,0)),0)),"")</f>
      </c>
      <c r="J389" s="12"/>
    </row>
    <row r="390" spans="1:10" x14ac:dyDescent="0.25">
      <c r="A390" s="17"/>
      <c r="B390" s="12"/>
      <c r="C390" s="16">
        <f>IF($B390="","",IFERROR(INDEX('Products'!$B$6:$B$505,MATCH($B390,'Products'!$A$6:$A$505,0)),"Unknown code"))</f>
      </c>
      <c r="D390" s="12"/>
      <c r="E390" s="14"/>
      <c r="F390" s="14"/>
      <c r="G390" s="15">
        <f>IF(OR($B390="",$D390=""),"",IF($F390&lt;&gt;"",$F390,IFERROR(IF($D390="In",INDEX('Products'!$E$6:$E$505,MATCH($B390,'Products'!$A$6:$A$505,0)),INDEX('Products'!$F$6:$F$505,MATCH($B390,'Products'!$A$6:$A$505,0))),"")))</f>
      </c>
      <c r="H390" s="15">
        <f>IF(OR($E390="",$G390=""),"",$E390*$G390)</f>
      </c>
      <c r="I390" s="15">
        <f>IF(AND($D390="Out",$E390&lt;&gt;"",$G390&lt;&gt;""),$E390*($G390-IFERROR(INDEX('Products'!$E$6:$E$505,MATCH($B390,'Products'!$A$6:$A$505,0)),0)),"")</f>
      </c>
      <c r="J390" s="12"/>
    </row>
    <row r="391" spans="1:10" x14ac:dyDescent="0.25">
      <c r="A391" s="17"/>
      <c r="B391" s="12"/>
      <c r="C391" s="16">
        <f>IF($B391="","",IFERROR(INDEX('Products'!$B$6:$B$505,MATCH($B391,'Products'!$A$6:$A$505,0)),"Unknown code"))</f>
      </c>
      <c r="D391" s="12"/>
      <c r="E391" s="14"/>
      <c r="F391" s="14"/>
      <c r="G391" s="15">
        <f>IF(OR($B391="",$D391=""),"",IF($F391&lt;&gt;"",$F391,IFERROR(IF($D391="In",INDEX('Products'!$E$6:$E$505,MATCH($B391,'Products'!$A$6:$A$505,0)),INDEX('Products'!$F$6:$F$505,MATCH($B391,'Products'!$A$6:$A$505,0))),"")))</f>
      </c>
      <c r="H391" s="15">
        <f>IF(OR($E391="",$G391=""),"",$E391*$G391)</f>
      </c>
      <c r="I391" s="15">
        <f>IF(AND($D391="Out",$E391&lt;&gt;"",$G391&lt;&gt;""),$E391*($G391-IFERROR(INDEX('Products'!$E$6:$E$505,MATCH($B391,'Products'!$A$6:$A$505,0)),0)),"")</f>
      </c>
      <c r="J391" s="12"/>
    </row>
    <row r="392" spans="1:10" x14ac:dyDescent="0.25">
      <c r="A392" s="17"/>
      <c r="B392" s="12"/>
      <c r="C392" s="16">
        <f>IF($B392="","",IFERROR(INDEX('Products'!$B$6:$B$505,MATCH($B392,'Products'!$A$6:$A$505,0)),"Unknown code"))</f>
      </c>
      <c r="D392" s="12"/>
      <c r="E392" s="14"/>
      <c r="F392" s="14"/>
      <c r="G392" s="15">
        <f>IF(OR($B392="",$D392=""),"",IF($F392&lt;&gt;"",$F392,IFERROR(IF($D392="In",INDEX('Products'!$E$6:$E$505,MATCH($B392,'Products'!$A$6:$A$505,0)),INDEX('Products'!$F$6:$F$505,MATCH($B392,'Products'!$A$6:$A$505,0))),"")))</f>
      </c>
      <c r="H392" s="15">
        <f>IF(OR($E392="",$G392=""),"",$E392*$G392)</f>
      </c>
      <c r="I392" s="15">
        <f>IF(AND($D392="Out",$E392&lt;&gt;"",$G392&lt;&gt;""),$E392*($G392-IFERROR(INDEX('Products'!$E$6:$E$505,MATCH($B392,'Products'!$A$6:$A$505,0)),0)),"")</f>
      </c>
      <c r="J392" s="12"/>
    </row>
    <row r="393" spans="1:10" x14ac:dyDescent="0.25">
      <c r="A393" s="17"/>
      <c r="B393" s="12"/>
      <c r="C393" s="16">
        <f>IF($B393="","",IFERROR(INDEX('Products'!$B$6:$B$505,MATCH($B393,'Products'!$A$6:$A$505,0)),"Unknown code"))</f>
      </c>
      <c r="D393" s="12"/>
      <c r="E393" s="14"/>
      <c r="F393" s="14"/>
      <c r="G393" s="15">
        <f>IF(OR($B393="",$D393=""),"",IF($F393&lt;&gt;"",$F393,IFERROR(IF($D393="In",INDEX('Products'!$E$6:$E$505,MATCH($B393,'Products'!$A$6:$A$505,0)),INDEX('Products'!$F$6:$F$505,MATCH($B393,'Products'!$A$6:$A$505,0))),"")))</f>
      </c>
      <c r="H393" s="15">
        <f>IF(OR($E393="",$G393=""),"",$E393*$G393)</f>
      </c>
      <c r="I393" s="15">
        <f>IF(AND($D393="Out",$E393&lt;&gt;"",$G393&lt;&gt;""),$E393*($G393-IFERROR(INDEX('Products'!$E$6:$E$505,MATCH($B393,'Products'!$A$6:$A$505,0)),0)),"")</f>
      </c>
      <c r="J393" s="12"/>
    </row>
    <row r="394" spans="1:10" x14ac:dyDescent="0.25">
      <c r="A394" s="17"/>
      <c r="B394" s="12"/>
      <c r="C394" s="16">
        <f>IF($B394="","",IFERROR(INDEX('Products'!$B$6:$B$505,MATCH($B394,'Products'!$A$6:$A$505,0)),"Unknown code"))</f>
      </c>
      <c r="D394" s="12"/>
      <c r="E394" s="14"/>
      <c r="F394" s="14"/>
      <c r="G394" s="15">
        <f>IF(OR($B394="",$D394=""),"",IF($F394&lt;&gt;"",$F394,IFERROR(IF($D394="In",INDEX('Products'!$E$6:$E$505,MATCH($B394,'Products'!$A$6:$A$505,0)),INDEX('Products'!$F$6:$F$505,MATCH($B394,'Products'!$A$6:$A$505,0))),"")))</f>
      </c>
      <c r="H394" s="15">
        <f>IF(OR($E394="",$G394=""),"",$E394*$G394)</f>
      </c>
      <c r="I394" s="15">
        <f>IF(AND($D394="Out",$E394&lt;&gt;"",$G394&lt;&gt;""),$E394*($G394-IFERROR(INDEX('Products'!$E$6:$E$505,MATCH($B394,'Products'!$A$6:$A$505,0)),0)),"")</f>
      </c>
      <c r="J394" s="12"/>
    </row>
    <row r="395" spans="1:10" x14ac:dyDescent="0.25">
      <c r="A395" s="17"/>
      <c r="B395" s="12"/>
      <c r="C395" s="16">
        <f>IF($B395="","",IFERROR(INDEX('Products'!$B$6:$B$505,MATCH($B395,'Products'!$A$6:$A$505,0)),"Unknown code"))</f>
      </c>
      <c r="D395" s="12"/>
      <c r="E395" s="14"/>
      <c r="F395" s="14"/>
      <c r="G395" s="15">
        <f>IF(OR($B395="",$D395=""),"",IF($F395&lt;&gt;"",$F395,IFERROR(IF($D395="In",INDEX('Products'!$E$6:$E$505,MATCH($B395,'Products'!$A$6:$A$505,0)),INDEX('Products'!$F$6:$F$505,MATCH($B395,'Products'!$A$6:$A$505,0))),"")))</f>
      </c>
      <c r="H395" s="15">
        <f>IF(OR($E395="",$G395=""),"",$E395*$G395)</f>
      </c>
      <c r="I395" s="15">
        <f>IF(AND($D395="Out",$E395&lt;&gt;"",$G395&lt;&gt;""),$E395*($G395-IFERROR(INDEX('Products'!$E$6:$E$505,MATCH($B395,'Products'!$A$6:$A$505,0)),0)),"")</f>
      </c>
      <c r="J395" s="12"/>
    </row>
    <row r="396" spans="1:10" x14ac:dyDescent="0.25">
      <c r="A396" s="17"/>
      <c r="B396" s="12"/>
      <c r="C396" s="16">
        <f>IF($B396="","",IFERROR(INDEX('Products'!$B$6:$B$505,MATCH($B396,'Products'!$A$6:$A$505,0)),"Unknown code"))</f>
      </c>
      <c r="D396" s="12"/>
      <c r="E396" s="14"/>
      <c r="F396" s="14"/>
      <c r="G396" s="15">
        <f>IF(OR($B396="",$D396=""),"",IF($F396&lt;&gt;"",$F396,IFERROR(IF($D396="In",INDEX('Products'!$E$6:$E$505,MATCH($B396,'Products'!$A$6:$A$505,0)),INDEX('Products'!$F$6:$F$505,MATCH($B396,'Products'!$A$6:$A$505,0))),"")))</f>
      </c>
      <c r="H396" s="15">
        <f>IF(OR($E396="",$G396=""),"",$E396*$G396)</f>
      </c>
      <c r="I396" s="15">
        <f>IF(AND($D396="Out",$E396&lt;&gt;"",$G396&lt;&gt;""),$E396*($G396-IFERROR(INDEX('Products'!$E$6:$E$505,MATCH($B396,'Products'!$A$6:$A$505,0)),0)),"")</f>
      </c>
      <c r="J396" s="12"/>
    </row>
    <row r="397" spans="1:10" x14ac:dyDescent="0.25">
      <c r="A397" s="17"/>
      <c r="B397" s="12"/>
      <c r="C397" s="16">
        <f>IF($B397="","",IFERROR(INDEX('Products'!$B$6:$B$505,MATCH($B397,'Products'!$A$6:$A$505,0)),"Unknown code"))</f>
      </c>
      <c r="D397" s="12"/>
      <c r="E397" s="14"/>
      <c r="F397" s="14"/>
      <c r="G397" s="15">
        <f>IF(OR($B397="",$D397=""),"",IF($F397&lt;&gt;"",$F397,IFERROR(IF($D397="In",INDEX('Products'!$E$6:$E$505,MATCH($B397,'Products'!$A$6:$A$505,0)),INDEX('Products'!$F$6:$F$505,MATCH($B397,'Products'!$A$6:$A$505,0))),"")))</f>
      </c>
      <c r="H397" s="15">
        <f>IF(OR($E397="",$G397=""),"",$E397*$G397)</f>
      </c>
      <c r="I397" s="15">
        <f>IF(AND($D397="Out",$E397&lt;&gt;"",$G397&lt;&gt;""),$E397*($G397-IFERROR(INDEX('Products'!$E$6:$E$505,MATCH($B397,'Products'!$A$6:$A$505,0)),0)),"")</f>
      </c>
      <c r="J397" s="12"/>
    </row>
    <row r="398" spans="1:10" x14ac:dyDescent="0.25">
      <c r="A398" s="17"/>
      <c r="B398" s="12"/>
      <c r="C398" s="16">
        <f>IF($B398="","",IFERROR(INDEX('Products'!$B$6:$B$505,MATCH($B398,'Products'!$A$6:$A$505,0)),"Unknown code"))</f>
      </c>
      <c r="D398" s="12"/>
      <c r="E398" s="14"/>
      <c r="F398" s="14"/>
      <c r="G398" s="15">
        <f>IF(OR($B398="",$D398=""),"",IF($F398&lt;&gt;"",$F398,IFERROR(IF($D398="In",INDEX('Products'!$E$6:$E$505,MATCH($B398,'Products'!$A$6:$A$505,0)),INDEX('Products'!$F$6:$F$505,MATCH($B398,'Products'!$A$6:$A$505,0))),"")))</f>
      </c>
      <c r="H398" s="15">
        <f>IF(OR($E398="",$G398=""),"",$E398*$G398)</f>
      </c>
      <c r="I398" s="15">
        <f>IF(AND($D398="Out",$E398&lt;&gt;"",$G398&lt;&gt;""),$E398*($G398-IFERROR(INDEX('Products'!$E$6:$E$505,MATCH($B398,'Products'!$A$6:$A$505,0)),0)),"")</f>
      </c>
      <c r="J398" s="12"/>
    </row>
    <row r="399" spans="1:10" x14ac:dyDescent="0.25">
      <c r="A399" s="17"/>
      <c r="B399" s="12"/>
      <c r="C399" s="16">
        <f>IF($B399="","",IFERROR(INDEX('Products'!$B$6:$B$505,MATCH($B399,'Products'!$A$6:$A$505,0)),"Unknown code"))</f>
      </c>
      <c r="D399" s="12"/>
      <c r="E399" s="14"/>
      <c r="F399" s="14"/>
      <c r="G399" s="15">
        <f>IF(OR($B399="",$D399=""),"",IF($F399&lt;&gt;"",$F399,IFERROR(IF($D399="In",INDEX('Products'!$E$6:$E$505,MATCH($B399,'Products'!$A$6:$A$505,0)),INDEX('Products'!$F$6:$F$505,MATCH($B399,'Products'!$A$6:$A$505,0))),"")))</f>
      </c>
      <c r="H399" s="15">
        <f>IF(OR($E399="",$G399=""),"",$E399*$G399)</f>
      </c>
      <c r="I399" s="15">
        <f>IF(AND($D399="Out",$E399&lt;&gt;"",$G399&lt;&gt;""),$E399*($G399-IFERROR(INDEX('Products'!$E$6:$E$505,MATCH($B399,'Products'!$A$6:$A$505,0)),0)),"")</f>
      </c>
      <c r="J399" s="12"/>
    </row>
    <row r="400" spans="1:10" x14ac:dyDescent="0.25">
      <c r="A400" s="17"/>
      <c r="B400" s="12"/>
      <c r="C400" s="16">
        <f>IF($B400="","",IFERROR(INDEX('Products'!$B$6:$B$505,MATCH($B400,'Products'!$A$6:$A$505,0)),"Unknown code"))</f>
      </c>
      <c r="D400" s="12"/>
      <c r="E400" s="14"/>
      <c r="F400" s="14"/>
      <c r="G400" s="15">
        <f>IF(OR($B400="",$D400=""),"",IF($F400&lt;&gt;"",$F400,IFERROR(IF($D400="In",INDEX('Products'!$E$6:$E$505,MATCH($B400,'Products'!$A$6:$A$505,0)),INDEX('Products'!$F$6:$F$505,MATCH($B400,'Products'!$A$6:$A$505,0))),"")))</f>
      </c>
      <c r="H400" s="15">
        <f>IF(OR($E400="",$G400=""),"",$E400*$G400)</f>
      </c>
      <c r="I400" s="15">
        <f>IF(AND($D400="Out",$E400&lt;&gt;"",$G400&lt;&gt;""),$E400*($G400-IFERROR(INDEX('Products'!$E$6:$E$505,MATCH($B400,'Products'!$A$6:$A$505,0)),0)),"")</f>
      </c>
      <c r="J400" s="12"/>
    </row>
    <row r="401" spans="1:10" x14ac:dyDescent="0.25">
      <c r="A401" s="17"/>
      <c r="B401" s="12"/>
      <c r="C401" s="16">
        <f>IF($B401="","",IFERROR(INDEX('Products'!$B$6:$B$505,MATCH($B401,'Products'!$A$6:$A$505,0)),"Unknown code"))</f>
      </c>
      <c r="D401" s="12"/>
      <c r="E401" s="14"/>
      <c r="F401" s="14"/>
      <c r="G401" s="15">
        <f>IF(OR($B401="",$D401=""),"",IF($F401&lt;&gt;"",$F401,IFERROR(IF($D401="In",INDEX('Products'!$E$6:$E$505,MATCH($B401,'Products'!$A$6:$A$505,0)),INDEX('Products'!$F$6:$F$505,MATCH($B401,'Products'!$A$6:$A$505,0))),"")))</f>
      </c>
      <c r="H401" s="15">
        <f>IF(OR($E401="",$G401=""),"",$E401*$G401)</f>
      </c>
      <c r="I401" s="15">
        <f>IF(AND($D401="Out",$E401&lt;&gt;"",$G401&lt;&gt;""),$E401*($G401-IFERROR(INDEX('Products'!$E$6:$E$505,MATCH($B401,'Products'!$A$6:$A$505,0)),0)),"")</f>
      </c>
      <c r="J401" s="12"/>
    </row>
    <row r="402" spans="1:10" x14ac:dyDescent="0.25">
      <c r="A402" s="17"/>
      <c r="B402" s="12"/>
      <c r="C402" s="16">
        <f>IF($B402="","",IFERROR(INDEX('Products'!$B$6:$B$505,MATCH($B402,'Products'!$A$6:$A$505,0)),"Unknown code"))</f>
      </c>
      <c r="D402" s="12"/>
      <c r="E402" s="14"/>
      <c r="F402" s="14"/>
      <c r="G402" s="15">
        <f>IF(OR($B402="",$D402=""),"",IF($F402&lt;&gt;"",$F402,IFERROR(IF($D402="In",INDEX('Products'!$E$6:$E$505,MATCH($B402,'Products'!$A$6:$A$505,0)),INDEX('Products'!$F$6:$F$505,MATCH($B402,'Products'!$A$6:$A$505,0))),"")))</f>
      </c>
      <c r="H402" s="15">
        <f>IF(OR($E402="",$G402=""),"",$E402*$G402)</f>
      </c>
      <c r="I402" s="15">
        <f>IF(AND($D402="Out",$E402&lt;&gt;"",$G402&lt;&gt;""),$E402*($G402-IFERROR(INDEX('Products'!$E$6:$E$505,MATCH($B402,'Products'!$A$6:$A$505,0)),0)),"")</f>
      </c>
      <c r="J402" s="12"/>
    </row>
    <row r="403" spans="1:10" x14ac:dyDescent="0.25">
      <c r="A403" s="17"/>
      <c r="B403" s="12"/>
      <c r="C403" s="16">
        <f>IF($B403="","",IFERROR(INDEX('Products'!$B$6:$B$505,MATCH($B403,'Products'!$A$6:$A$505,0)),"Unknown code"))</f>
      </c>
      <c r="D403" s="12"/>
      <c r="E403" s="14"/>
      <c r="F403" s="14"/>
      <c r="G403" s="15">
        <f>IF(OR($B403="",$D403=""),"",IF($F403&lt;&gt;"",$F403,IFERROR(IF($D403="In",INDEX('Products'!$E$6:$E$505,MATCH($B403,'Products'!$A$6:$A$505,0)),INDEX('Products'!$F$6:$F$505,MATCH($B403,'Products'!$A$6:$A$505,0))),"")))</f>
      </c>
      <c r="H403" s="15">
        <f>IF(OR($E403="",$G403=""),"",$E403*$G403)</f>
      </c>
      <c r="I403" s="15">
        <f>IF(AND($D403="Out",$E403&lt;&gt;"",$G403&lt;&gt;""),$E403*($G403-IFERROR(INDEX('Products'!$E$6:$E$505,MATCH($B403,'Products'!$A$6:$A$505,0)),0)),"")</f>
      </c>
      <c r="J403" s="12"/>
    </row>
    <row r="404" spans="1:10" x14ac:dyDescent="0.25">
      <c r="A404" s="17"/>
      <c r="B404" s="12"/>
      <c r="C404" s="16">
        <f>IF($B404="","",IFERROR(INDEX('Products'!$B$6:$B$505,MATCH($B404,'Products'!$A$6:$A$505,0)),"Unknown code"))</f>
      </c>
      <c r="D404" s="12"/>
      <c r="E404" s="14"/>
      <c r="F404" s="14"/>
      <c r="G404" s="15">
        <f>IF(OR($B404="",$D404=""),"",IF($F404&lt;&gt;"",$F404,IFERROR(IF($D404="In",INDEX('Products'!$E$6:$E$505,MATCH($B404,'Products'!$A$6:$A$505,0)),INDEX('Products'!$F$6:$F$505,MATCH($B404,'Products'!$A$6:$A$505,0))),"")))</f>
      </c>
      <c r="H404" s="15">
        <f>IF(OR($E404="",$G404=""),"",$E404*$G404)</f>
      </c>
      <c r="I404" s="15">
        <f>IF(AND($D404="Out",$E404&lt;&gt;"",$G404&lt;&gt;""),$E404*($G404-IFERROR(INDEX('Products'!$E$6:$E$505,MATCH($B404,'Products'!$A$6:$A$505,0)),0)),"")</f>
      </c>
      <c r="J404" s="12"/>
    </row>
    <row r="405" spans="1:10" x14ac:dyDescent="0.25">
      <c r="A405" s="17"/>
      <c r="B405" s="12"/>
      <c r="C405" s="16">
        <f>IF($B405="","",IFERROR(INDEX('Products'!$B$6:$B$505,MATCH($B405,'Products'!$A$6:$A$505,0)),"Unknown code"))</f>
      </c>
      <c r="D405" s="12"/>
      <c r="E405" s="14"/>
      <c r="F405" s="14"/>
      <c r="G405" s="15">
        <f>IF(OR($B405="",$D405=""),"",IF($F405&lt;&gt;"",$F405,IFERROR(IF($D405="In",INDEX('Products'!$E$6:$E$505,MATCH($B405,'Products'!$A$6:$A$505,0)),INDEX('Products'!$F$6:$F$505,MATCH($B405,'Products'!$A$6:$A$505,0))),"")))</f>
      </c>
      <c r="H405" s="15">
        <f>IF(OR($E405="",$G405=""),"",$E405*$G405)</f>
      </c>
      <c r="I405" s="15">
        <f>IF(AND($D405="Out",$E405&lt;&gt;"",$G405&lt;&gt;""),$E405*($G405-IFERROR(INDEX('Products'!$E$6:$E$505,MATCH($B405,'Products'!$A$6:$A$505,0)),0)),"")</f>
      </c>
      <c r="J405" s="12"/>
    </row>
    <row r="406" spans="1:10" x14ac:dyDescent="0.25">
      <c r="A406" s="17"/>
      <c r="B406" s="12"/>
      <c r="C406" s="16">
        <f>IF($B406="","",IFERROR(INDEX('Products'!$B$6:$B$505,MATCH($B406,'Products'!$A$6:$A$505,0)),"Unknown code"))</f>
      </c>
      <c r="D406" s="12"/>
      <c r="E406" s="14"/>
      <c r="F406" s="14"/>
      <c r="G406" s="15">
        <f>IF(OR($B406="",$D406=""),"",IF($F406&lt;&gt;"",$F406,IFERROR(IF($D406="In",INDEX('Products'!$E$6:$E$505,MATCH($B406,'Products'!$A$6:$A$505,0)),INDEX('Products'!$F$6:$F$505,MATCH($B406,'Products'!$A$6:$A$505,0))),"")))</f>
      </c>
      <c r="H406" s="15">
        <f>IF(OR($E406="",$G406=""),"",$E406*$G406)</f>
      </c>
      <c r="I406" s="15">
        <f>IF(AND($D406="Out",$E406&lt;&gt;"",$G406&lt;&gt;""),$E406*($G406-IFERROR(INDEX('Products'!$E$6:$E$505,MATCH($B406,'Products'!$A$6:$A$505,0)),0)),"")</f>
      </c>
      <c r="J406" s="12"/>
    </row>
    <row r="407" spans="1:10" x14ac:dyDescent="0.25">
      <c r="A407" s="17"/>
      <c r="B407" s="12"/>
      <c r="C407" s="16">
        <f>IF($B407="","",IFERROR(INDEX('Products'!$B$6:$B$505,MATCH($B407,'Products'!$A$6:$A$505,0)),"Unknown code"))</f>
      </c>
      <c r="D407" s="12"/>
      <c r="E407" s="14"/>
      <c r="F407" s="14"/>
      <c r="G407" s="15">
        <f>IF(OR($B407="",$D407=""),"",IF($F407&lt;&gt;"",$F407,IFERROR(IF($D407="In",INDEX('Products'!$E$6:$E$505,MATCH($B407,'Products'!$A$6:$A$505,0)),INDEX('Products'!$F$6:$F$505,MATCH($B407,'Products'!$A$6:$A$505,0))),"")))</f>
      </c>
      <c r="H407" s="15">
        <f>IF(OR($E407="",$G407=""),"",$E407*$G407)</f>
      </c>
      <c r="I407" s="15">
        <f>IF(AND($D407="Out",$E407&lt;&gt;"",$G407&lt;&gt;""),$E407*($G407-IFERROR(INDEX('Products'!$E$6:$E$505,MATCH($B407,'Products'!$A$6:$A$505,0)),0)),"")</f>
      </c>
      <c r="J407" s="12"/>
    </row>
    <row r="408" spans="1:10" x14ac:dyDescent="0.25">
      <c r="A408" s="17"/>
      <c r="B408" s="12"/>
      <c r="C408" s="16">
        <f>IF($B408="","",IFERROR(INDEX('Products'!$B$6:$B$505,MATCH($B408,'Products'!$A$6:$A$505,0)),"Unknown code"))</f>
      </c>
      <c r="D408" s="12"/>
      <c r="E408" s="14"/>
      <c r="F408" s="14"/>
      <c r="G408" s="15">
        <f>IF(OR($B408="",$D408=""),"",IF($F408&lt;&gt;"",$F408,IFERROR(IF($D408="In",INDEX('Products'!$E$6:$E$505,MATCH($B408,'Products'!$A$6:$A$505,0)),INDEX('Products'!$F$6:$F$505,MATCH($B408,'Products'!$A$6:$A$505,0))),"")))</f>
      </c>
      <c r="H408" s="15">
        <f>IF(OR($E408="",$G408=""),"",$E408*$G408)</f>
      </c>
      <c r="I408" s="15">
        <f>IF(AND($D408="Out",$E408&lt;&gt;"",$G408&lt;&gt;""),$E408*($G408-IFERROR(INDEX('Products'!$E$6:$E$505,MATCH($B408,'Products'!$A$6:$A$505,0)),0)),"")</f>
      </c>
      <c r="J408" s="12"/>
    </row>
    <row r="409" spans="1:10" x14ac:dyDescent="0.25">
      <c r="A409" s="17"/>
      <c r="B409" s="12"/>
      <c r="C409" s="16">
        <f>IF($B409="","",IFERROR(INDEX('Products'!$B$6:$B$505,MATCH($B409,'Products'!$A$6:$A$505,0)),"Unknown code"))</f>
      </c>
      <c r="D409" s="12"/>
      <c r="E409" s="14"/>
      <c r="F409" s="14"/>
      <c r="G409" s="15">
        <f>IF(OR($B409="",$D409=""),"",IF($F409&lt;&gt;"",$F409,IFERROR(IF($D409="In",INDEX('Products'!$E$6:$E$505,MATCH($B409,'Products'!$A$6:$A$505,0)),INDEX('Products'!$F$6:$F$505,MATCH($B409,'Products'!$A$6:$A$505,0))),"")))</f>
      </c>
      <c r="H409" s="15">
        <f>IF(OR($E409="",$G409=""),"",$E409*$G409)</f>
      </c>
      <c r="I409" s="15">
        <f>IF(AND($D409="Out",$E409&lt;&gt;"",$G409&lt;&gt;""),$E409*($G409-IFERROR(INDEX('Products'!$E$6:$E$505,MATCH($B409,'Products'!$A$6:$A$505,0)),0)),"")</f>
      </c>
      <c r="J409" s="12"/>
    </row>
    <row r="410" spans="1:10" x14ac:dyDescent="0.25">
      <c r="A410" s="17"/>
      <c r="B410" s="12"/>
      <c r="C410" s="16">
        <f>IF($B410="","",IFERROR(INDEX('Products'!$B$6:$B$505,MATCH($B410,'Products'!$A$6:$A$505,0)),"Unknown code"))</f>
      </c>
      <c r="D410" s="12"/>
      <c r="E410" s="14"/>
      <c r="F410" s="14"/>
      <c r="G410" s="15">
        <f>IF(OR($B410="",$D410=""),"",IF($F410&lt;&gt;"",$F410,IFERROR(IF($D410="In",INDEX('Products'!$E$6:$E$505,MATCH($B410,'Products'!$A$6:$A$505,0)),INDEX('Products'!$F$6:$F$505,MATCH($B410,'Products'!$A$6:$A$505,0))),"")))</f>
      </c>
      <c r="H410" s="15">
        <f>IF(OR($E410="",$G410=""),"",$E410*$G410)</f>
      </c>
      <c r="I410" s="15">
        <f>IF(AND($D410="Out",$E410&lt;&gt;"",$G410&lt;&gt;""),$E410*($G410-IFERROR(INDEX('Products'!$E$6:$E$505,MATCH($B410,'Products'!$A$6:$A$505,0)),0)),"")</f>
      </c>
      <c r="J410" s="12"/>
    </row>
    <row r="411" spans="1:10" x14ac:dyDescent="0.25">
      <c r="A411" s="17"/>
      <c r="B411" s="12"/>
      <c r="C411" s="16">
        <f>IF($B411="","",IFERROR(INDEX('Products'!$B$6:$B$505,MATCH($B411,'Products'!$A$6:$A$505,0)),"Unknown code"))</f>
      </c>
      <c r="D411" s="12"/>
      <c r="E411" s="14"/>
      <c r="F411" s="14"/>
      <c r="G411" s="15">
        <f>IF(OR($B411="",$D411=""),"",IF($F411&lt;&gt;"",$F411,IFERROR(IF($D411="In",INDEX('Products'!$E$6:$E$505,MATCH($B411,'Products'!$A$6:$A$505,0)),INDEX('Products'!$F$6:$F$505,MATCH($B411,'Products'!$A$6:$A$505,0))),"")))</f>
      </c>
      <c r="H411" s="15">
        <f>IF(OR($E411="",$G411=""),"",$E411*$G411)</f>
      </c>
      <c r="I411" s="15">
        <f>IF(AND($D411="Out",$E411&lt;&gt;"",$G411&lt;&gt;""),$E411*($G411-IFERROR(INDEX('Products'!$E$6:$E$505,MATCH($B411,'Products'!$A$6:$A$505,0)),0)),"")</f>
      </c>
      <c r="J411" s="12"/>
    </row>
    <row r="412" spans="1:10" x14ac:dyDescent="0.25">
      <c r="A412" s="17"/>
      <c r="B412" s="12"/>
      <c r="C412" s="16">
        <f>IF($B412="","",IFERROR(INDEX('Products'!$B$6:$B$505,MATCH($B412,'Products'!$A$6:$A$505,0)),"Unknown code"))</f>
      </c>
      <c r="D412" s="12"/>
      <c r="E412" s="14"/>
      <c r="F412" s="14"/>
      <c r="G412" s="15">
        <f>IF(OR($B412="",$D412=""),"",IF($F412&lt;&gt;"",$F412,IFERROR(IF($D412="In",INDEX('Products'!$E$6:$E$505,MATCH($B412,'Products'!$A$6:$A$505,0)),INDEX('Products'!$F$6:$F$505,MATCH($B412,'Products'!$A$6:$A$505,0))),"")))</f>
      </c>
      <c r="H412" s="15">
        <f>IF(OR($E412="",$G412=""),"",$E412*$G412)</f>
      </c>
      <c r="I412" s="15">
        <f>IF(AND($D412="Out",$E412&lt;&gt;"",$G412&lt;&gt;""),$E412*($G412-IFERROR(INDEX('Products'!$E$6:$E$505,MATCH($B412,'Products'!$A$6:$A$505,0)),0)),"")</f>
      </c>
      <c r="J412" s="12"/>
    </row>
    <row r="413" spans="1:10" x14ac:dyDescent="0.25">
      <c r="A413" s="17"/>
      <c r="B413" s="12"/>
      <c r="C413" s="16">
        <f>IF($B413="","",IFERROR(INDEX('Products'!$B$6:$B$505,MATCH($B413,'Products'!$A$6:$A$505,0)),"Unknown code"))</f>
      </c>
      <c r="D413" s="12"/>
      <c r="E413" s="14"/>
      <c r="F413" s="14"/>
      <c r="G413" s="15">
        <f>IF(OR($B413="",$D413=""),"",IF($F413&lt;&gt;"",$F413,IFERROR(IF($D413="In",INDEX('Products'!$E$6:$E$505,MATCH($B413,'Products'!$A$6:$A$505,0)),INDEX('Products'!$F$6:$F$505,MATCH($B413,'Products'!$A$6:$A$505,0))),"")))</f>
      </c>
      <c r="H413" s="15">
        <f>IF(OR($E413="",$G413=""),"",$E413*$G413)</f>
      </c>
      <c r="I413" s="15">
        <f>IF(AND($D413="Out",$E413&lt;&gt;"",$G413&lt;&gt;""),$E413*($G413-IFERROR(INDEX('Products'!$E$6:$E$505,MATCH($B413,'Products'!$A$6:$A$505,0)),0)),"")</f>
      </c>
      <c r="J413" s="12"/>
    </row>
    <row r="414" spans="1:10" x14ac:dyDescent="0.25">
      <c r="A414" s="17"/>
      <c r="B414" s="12"/>
      <c r="C414" s="16">
        <f>IF($B414="","",IFERROR(INDEX('Products'!$B$6:$B$505,MATCH($B414,'Products'!$A$6:$A$505,0)),"Unknown code"))</f>
      </c>
      <c r="D414" s="12"/>
      <c r="E414" s="14"/>
      <c r="F414" s="14"/>
      <c r="G414" s="15">
        <f>IF(OR($B414="",$D414=""),"",IF($F414&lt;&gt;"",$F414,IFERROR(IF($D414="In",INDEX('Products'!$E$6:$E$505,MATCH($B414,'Products'!$A$6:$A$505,0)),INDEX('Products'!$F$6:$F$505,MATCH($B414,'Products'!$A$6:$A$505,0))),"")))</f>
      </c>
      <c r="H414" s="15">
        <f>IF(OR($E414="",$G414=""),"",$E414*$G414)</f>
      </c>
      <c r="I414" s="15">
        <f>IF(AND($D414="Out",$E414&lt;&gt;"",$G414&lt;&gt;""),$E414*($G414-IFERROR(INDEX('Products'!$E$6:$E$505,MATCH($B414,'Products'!$A$6:$A$505,0)),0)),"")</f>
      </c>
      <c r="J414" s="12"/>
    </row>
    <row r="415" spans="1:10" x14ac:dyDescent="0.25">
      <c r="A415" s="17"/>
      <c r="B415" s="12"/>
      <c r="C415" s="16">
        <f>IF($B415="","",IFERROR(INDEX('Products'!$B$6:$B$505,MATCH($B415,'Products'!$A$6:$A$505,0)),"Unknown code"))</f>
      </c>
      <c r="D415" s="12"/>
      <c r="E415" s="14"/>
      <c r="F415" s="14"/>
      <c r="G415" s="15">
        <f>IF(OR($B415="",$D415=""),"",IF($F415&lt;&gt;"",$F415,IFERROR(IF($D415="In",INDEX('Products'!$E$6:$E$505,MATCH($B415,'Products'!$A$6:$A$505,0)),INDEX('Products'!$F$6:$F$505,MATCH($B415,'Products'!$A$6:$A$505,0))),"")))</f>
      </c>
      <c r="H415" s="15">
        <f>IF(OR($E415="",$G415=""),"",$E415*$G415)</f>
      </c>
      <c r="I415" s="15">
        <f>IF(AND($D415="Out",$E415&lt;&gt;"",$G415&lt;&gt;""),$E415*($G415-IFERROR(INDEX('Products'!$E$6:$E$505,MATCH($B415,'Products'!$A$6:$A$505,0)),0)),"")</f>
      </c>
      <c r="J415" s="12"/>
    </row>
    <row r="416" spans="1:10" x14ac:dyDescent="0.25">
      <c r="A416" s="17"/>
      <c r="B416" s="12"/>
      <c r="C416" s="16">
        <f>IF($B416="","",IFERROR(INDEX('Products'!$B$6:$B$505,MATCH($B416,'Products'!$A$6:$A$505,0)),"Unknown code"))</f>
      </c>
      <c r="D416" s="12"/>
      <c r="E416" s="14"/>
      <c r="F416" s="14"/>
      <c r="G416" s="15">
        <f>IF(OR($B416="",$D416=""),"",IF($F416&lt;&gt;"",$F416,IFERROR(IF($D416="In",INDEX('Products'!$E$6:$E$505,MATCH($B416,'Products'!$A$6:$A$505,0)),INDEX('Products'!$F$6:$F$505,MATCH($B416,'Products'!$A$6:$A$505,0))),"")))</f>
      </c>
      <c r="H416" s="15">
        <f>IF(OR($E416="",$G416=""),"",$E416*$G416)</f>
      </c>
      <c r="I416" s="15">
        <f>IF(AND($D416="Out",$E416&lt;&gt;"",$G416&lt;&gt;""),$E416*($G416-IFERROR(INDEX('Products'!$E$6:$E$505,MATCH($B416,'Products'!$A$6:$A$505,0)),0)),"")</f>
      </c>
      <c r="J416" s="12"/>
    </row>
    <row r="417" spans="1:10" x14ac:dyDescent="0.25">
      <c r="A417" s="17"/>
      <c r="B417" s="12"/>
      <c r="C417" s="16">
        <f>IF($B417="","",IFERROR(INDEX('Products'!$B$6:$B$505,MATCH($B417,'Products'!$A$6:$A$505,0)),"Unknown code"))</f>
      </c>
      <c r="D417" s="12"/>
      <c r="E417" s="14"/>
      <c r="F417" s="14"/>
      <c r="G417" s="15">
        <f>IF(OR($B417="",$D417=""),"",IF($F417&lt;&gt;"",$F417,IFERROR(IF($D417="In",INDEX('Products'!$E$6:$E$505,MATCH($B417,'Products'!$A$6:$A$505,0)),INDEX('Products'!$F$6:$F$505,MATCH($B417,'Products'!$A$6:$A$505,0))),"")))</f>
      </c>
      <c r="H417" s="15">
        <f>IF(OR($E417="",$G417=""),"",$E417*$G417)</f>
      </c>
      <c r="I417" s="15">
        <f>IF(AND($D417="Out",$E417&lt;&gt;"",$G417&lt;&gt;""),$E417*($G417-IFERROR(INDEX('Products'!$E$6:$E$505,MATCH($B417,'Products'!$A$6:$A$505,0)),0)),"")</f>
      </c>
      <c r="J417" s="12"/>
    </row>
    <row r="418" spans="1:10" x14ac:dyDescent="0.25">
      <c r="A418" s="17"/>
      <c r="B418" s="12"/>
      <c r="C418" s="16">
        <f>IF($B418="","",IFERROR(INDEX('Products'!$B$6:$B$505,MATCH($B418,'Products'!$A$6:$A$505,0)),"Unknown code"))</f>
      </c>
      <c r="D418" s="12"/>
      <c r="E418" s="14"/>
      <c r="F418" s="14"/>
      <c r="G418" s="15">
        <f>IF(OR($B418="",$D418=""),"",IF($F418&lt;&gt;"",$F418,IFERROR(IF($D418="In",INDEX('Products'!$E$6:$E$505,MATCH($B418,'Products'!$A$6:$A$505,0)),INDEX('Products'!$F$6:$F$505,MATCH($B418,'Products'!$A$6:$A$505,0))),"")))</f>
      </c>
      <c r="H418" s="15">
        <f>IF(OR($E418="",$G418=""),"",$E418*$G418)</f>
      </c>
      <c r="I418" s="15">
        <f>IF(AND($D418="Out",$E418&lt;&gt;"",$G418&lt;&gt;""),$E418*($G418-IFERROR(INDEX('Products'!$E$6:$E$505,MATCH($B418,'Products'!$A$6:$A$505,0)),0)),"")</f>
      </c>
      <c r="J418" s="12"/>
    </row>
    <row r="419" spans="1:10" x14ac:dyDescent="0.25">
      <c r="A419" s="17"/>
      <c r="B419" s="12"/>
      <c r="C419" s="16">
        <f>IF($B419="","",IFERROR(INDEX('Products'!$B$6:$B$505,MATCH($B419,'Products'!$A$6:$A$505,0)),"Unknown code"))</f>
      </c>
      <c r="D419" s="12"/>
      <c r="E419" s="14"/>
      <c r="F419" s="14"/>
      <c r="G419" s="15">
        <f>IF(OR($B419="",$D419=""),"",IF($F419&lt;&gt;"",$F419,IFERROR(IF($D419="In",INDEX('Products'!$E$6:$E$505,MATCH($B419,'Products'!$A$6:$A$505,0)),INDEX('Products'!$F$6:$F$505,MATCH($B419,'Products'!$A$6:$A$505,0))),"")))</f>
      </c>
      <c r="H419" s="15">
        <f>IF(OR($E419="",$G419=""),"",$E419*$G419)</f>
      </c>
      <c r="I419" s="15">
        <f>IF(AND($D419="Out",$E419&lt;&gt;"",$G419&lt;&gt;""),$E419*($G419-IFERROR(INDEX('Products'!$E$6:$E$505,MATCH($B419,'Products'!$A$6:$A$505,0)),0)),"")</f>
      </c>
      <c r="J419" s="12"/>
    </row>
    <row r="420" spans="1:10" x14ac:dyDescent="0.25">
      <c r="A420" s="17"/>
      <c r="B420" s="12"/>
      <c r="C420" s="16">
        <f>IF($B420="","",IFERROR(INDEX('Products'!$B$6:$B$505,MATCH($B420,'Products'!$A$6:$A$505,0)),"Unknown code"))</f>
      </c>
      <c r="D420" s="12"/>
      <c r="E420" s="14"/>
      <c r="F420" s="14"/>
      <c r="G420" s="15">
        <f>IF(OR($B420="",$D420=""),"",IF($F420&lt;&gt;"",$F420,IFERROR(IF($D420="In",INDEX('Products'!$E$6:$E$505,MATCH($B420,'Products'!$A$6:$A$505,0)),INDEX('Products'!$F$6:$F$505,MATCH($B420,'Products'!$A$6:$A$505,0))),"")))</f>
      </c>
      <c r="H420" s="15">
        <f>IF(OR($E420="",$G420=""),"",$E420*$G420)</f>
      </c>
      <c r="I420" s="15">
        <f>IF(AND($D420="Out",$E420&lt;&gt;"",$G420&lt;&gt;""),$E420*($G420-IFERROR(INDEX('Products'!$E$6:$E$505,MATCH($B420,'Products'!$A$6:$A$505,0)),0)),"")</f>
      </c>
      <c r="J420" s="12"/>
    </row>
    <row r="421" spans="1:10" x14ac:dyDescent="0.25">
      <c r="A421" s="17"/>
      <c r="B421" s="12"/>
      <c r="C421" s="16">
        <f>IF($B421="","",IFERROR(INDEX('Products'!$B$6:$B$505,MATCH($B421,'Products'!$A$6:$A$505,0)),"Unknown code"))</f>
      </c>
      <c r="D421" s="12"/>
      <c r="E421" s="14"/>
      <c r="F421" s="14"/>
      <c r="G421" s="15">
        <f>IF(OR($B421="",$D421=""),"",IF($F421&lt;&gt;"",$F421,IFERROR(IF($D421="In",INDEX('Products'!$E$6:$E$505,MATCH($B421,'Products'!$A$6:$A$505,0)),INDEX('Products'!$F$6:$F$505,MATCH($B421,'Products'!$A$6:$A$505,0))),"")))</f>
      </c>
      <c r="H421" s="15">
        <f>IF(OR($E421="",$G421=""),"",$E421*$G421)</f>
      </c>
      <c r="I421" s="15">
        <f>IF(AND($D421="Out",$E421&lt;&gt;"",$G421&lt;&gt;""),$E421*($G421-IFERROR(INDEX('Products'!$E$6:$E$505,MATCH($B421,'Products'!$A$6:$A$505,0)),0)),"")</f>
      </c>
      <c r="J421" s="12"/>
    </row>
    <row r="422" spans="1:10" x14ac:dyDescent="0.25">
      <c r="A422" s="17"/>
      <c r="B422" s="12"/>
      <c r="C422" s="16">
        <f>IF($B422="","",IFERROR(INDEX('Products'!$B$6:$B$505,MATCH($B422,'Products'!$A$6:$A$505,0)),"Unknown code"))</f>
      </c>
      <c r="D422" s="12"/>
      <c r="E422" s="14"/>
      <c r="F422" s="14"/>
      <c r="G422" s="15">
        <f>IF(OR($B422="",$D422=""),"",IF($F422&lt;&gt;"",$F422,IFERROR(IF($D422="In",INDEX('Products'!$E$6:$E$505,MATCH($B422,'Products'!$A$6:$A$505,0)),INDEX('Products'!$F$6:$F$505,MATCH($B422,'Products'!$A$6:$A$505,0))),"")))</f>
      </c>
      <c r="H422" s="15">
        <f>IF(OR($E422="",$G422=""),"",$E422*$G422)</f>
      </c>
      <c r="I422" s="15">
        <f>IF(AND($D422="Out",$E422&lt;&gt;"",$G422&lt;&gt;""),$E422*($G422-IFERROR(INDEX('Products'!$E$6:$E$505,MATCH($B422,'Products'!$A$6:$A$505,0)),0)),"")</f>
      </c>
      <c r="J422" s="12"/>
    </row>
    <row r="423" spans="1:10" x14ac:dyDescent="0.25">
      <c r="A423" s="17"/>
      <c r="B423" s="12"/>
      <c r="C423" s="16">
        <f>IF($B423="","",IFERROR(INDEX('Products'!$B$6:$B$505,MATCH($B423,'Products'!$A$6:$A$505,0)),"Unknown code"))</f>
      </c>
      <c r="D423" s="12"/>
      <c r="E423" s="14"/>
      <c r="F423" s="14"/>
      <c r="G423" s="15">
        <f>IF(OR($B423="",$D423=""),"",IF($F423&lt;&gt;"",$F423,IFERROR(IF($D423="In",INDEX('Products'!$E$6:$E$505,MATCH($B423,'Products'!$A$6:$A$505,0)),INDEX('Products'!$F$6:$F$505,MATCH($B423,'Products'!$A$6:$A$505,0))),"")))</f>
      </c>
      <c r="H423" s="15">
        <f>IF(OR($E423="",$G423=""),"",$E423*$G423)</f>
      </c>
      <c r="I423" s="15">
        <f>IF(AND($D423="Out",$E423&lt;&gt;"",$G423&lt;&gt;""),$E423*($G423-IFERROR(INDEX('Products'!$E$6:$E$505,MATCH($B423,'Products'!$A$6:$A$505,0)),0)),"")</f>
      </c>
      <c r="J423" s="12"/>
    </row>
    <row r="424" spans="1:10" x14ac:dyDescent="0.25">
      <c r="A424" s="17"/>
      <c r="B424" s="12"/>
      <c r="C424" s="16">
        <f>IF($B424="","",IFERROR(INDEX('Products'!$B$6:$B$505,MATCH($B424,'Products'!$A$6:$A$505,0)),"Unknown code"))</f>
      </c>
      <c r="D424" s="12"/>
      <c r="E424" s="14"/>
      <c r="F424" s="14"/>
      <c r="G424" s="15">
        <f>IF(OR($B424="",$D424=""),"",IF($F424&lt;&gt;"",$F424,IFERROR(IF($D424="In",INDEX('Products'!$E$6:$E$505,MATCH($B424,'Products'!$A$6:$A$505,0)),INDEX('Products'!$F$6:$F$505,MATCH($B424,'Products'!$A$6:$A$505,0))),"")))</f>
      </c>
      <c r="H424" s="15">
        <f>IF(OR($E424="",$G424=""),"",$E424*$G424)</f>
      </c>
      <c r="I424" s="15">
        <f>IF(AND($D424="Out",$E424&lt;&gt;"",$G424&lt;&gt;""),$E424*($G424-IFERROR(INDEX('Products'!$E$6:$E$505,MATCH($B424,'Products'!$A$6:$A$505,0)),0)),"")</f>
      </c>
      <c r="J424" s="12"/>
    </row>
    <row r="425" spans="1:10" x14ac:dyDescent="0.25">
      <c r="A425" s="17"/>
      <c r="B425" s="12"/>
      <c r="C425" s="16">
        <f>IF($B425="","",IFERROR(INDEX('Products'!$B$6:$B$505,MATCH($B425,'Products'!$A$6:$A$505,0)),"Unknown code"))</f>
      </c>
      <c r="D425" s="12"/>
      <c r="E425" s="14"/>
      <c r="F425" s="14"/>
      <c r="G425" s="15">
        <f>IF(OR($B425="",$D425=""),"",IF($F425&lt;&gt;"",$F425,IFERROR(IF($D425="In",INDEX('Products'!$E$6:$E$505,MATCH($B425,'Products'!$A$6:$A$505,0)),INDEX('Products'!$F$6:$F$505,MATCH($B425,'Products'!$A$6:$A$505,0))),"")))</f>
      </c>
      <c r="H425" s="15">
        <f>IF(OR($E425="",$G425=""),"",$E425*$G425)</f>
      </c>
      <c r="I425" s="15">
        <f>IF(AND($D425="Out",$E425&lt;&gt;"",$G425&lt;&gt;""),$E425*($G425-IFERROR(INDEX('Products'!$E$6:$E$505,MATCH($B425,'Products'!$A$6:$A$505,0)),0)),"")</f>
      </c>
      <c r="J425" s="12"/>
    </row>
    <row r="426" spans="1:10" x14ac:dyDescent="0.25">
      <c r="A426" s="17"/>
      <c r="B426" s="12"/>
      <c r="C426" s="16">
        <f>IF($B426="","",IFERROR(INDEX('Products'!$B$6:$B$505,MATCH($B426,'Products'!$A$6:$A$505,0)),"Unknown code"))</f>
      </c>
      <c r="D426" s="12"/>
      <c r="E426" s="14"/>
      <c r="F426" s="14"/>
      <c r="G426" s="15">
        <f>IF(OR($B426="",$D426=""),"",IF($F426&lt;&gt;"",$F426,IFERROR(IF($D426="In",INDEX('Products'!$E$6:$E$505,MATCH($B426,'Products'!$A$6:$A$505,0)),INDEX('Products'!$F$6:$F$505,MATCH($B426,'Products'!$A$6:$A$505,0))),"")))</f>
      </c>
      <c r="H426" s="15">
        <f>IF(OR($E426="",$G426=""),"",$E426*$G426)</f>
      </c>
      <c r="I426" s="15">
        <f>IF(AND($D426="Out",$E426&lt;&gt;"",$G426&lt;&gt;""),$E426*($G426-IFERROR(INDEX('Products'!$E$6:$E$505,MATCH($B426,'Products'!$A$6:$A$505,0)),0)),"")</f>
      </c>
      <c r="J426" s="12"/>
    </row>
    <row r="427" spans="1:10" x14ac:dyDescent="0.25">
      <c r="A427" s="17"/>
      <c r="B427" s="12"/>
      <c r="C427" s="16">
        <f>IF($B427="","",IFERROR(INDEX('Products'!$B$6:$B$505,MATCH($B427,'Products'!$A$6:$A$505,0)),"Unknown code"))</f>
      </c>
      <c r="D427" s="12"/>
      <c r="E427" s="14"/>
      <c r="F427" s="14"/>
      <c r="G427" s="15">
        <f>IF(OR($B427="",$D427=""),"",IF($F427&lt;&gt;"",$F427,IFERROR(IF($D427="In",INDEX('Products'!$E$6:$E$505,MATCH($B427,'Products'!$A$6:$A$505,0)),INDEX('Products'!$F$6:$F$505,MATCH($B427,'Products'!$A$6:$A$505,0))),"")))</f>
      </c>
      <c r="H427" s="15">
        <f>IF(OR($E427="",$G427=""),"",$E427*$G427)</f>
      </c>
      <c r="I427" s="15">
        <f>IF(AND($D427="Out",$E427&lt;&gt;"",$G427&lt;&gt;""),$E427*($G427-IFERROR(INDEX('Products'!$E$6:$E$505,MATCH($B427,'Products'!$A$6:$A$505,0)),0)),"")</f>
      </c>
      <c r="J427" s="12"/>
    </row>
    <row r="428" spans="1:10" x14ac:dyDescent="0.25">
      <c r="A428" s="17"/>
      <c r="B428" s="12"/>
      <c r="C428" s="16">
        <f>IF($B428="","",IFERROR(INDEX('Products'!$B$6:$B$505,MATCH($B428,'Products'!$A$6:$A$505,0)),"Unknown code"))</f>
      </c>
      <c r="D428" s="12"/>
      <c r="E428" s="14"/>
      <c r="F428" s="14"/>
      <c r="G428" s="15">
        <f>IF(OR($B428="",$D428=""),"",IF($F428&lt;&gt;"",$F428,IFERROR(IF($D428="In",INDEX('Products'!$E$6:$E$505,MATCH($B428,'Products'!$A$6:$A$505,0)),INDEX('Products'!$F$6:$F$505,MATCH($B428,'Products'!$A$6:$A$505,0))),"")))</f>
      </c>
      <c r="H428" s="15">
        <f>IF(OR($E428="",$G428=""),"",$E428*$G428)</f>
      </c>
      <c r="I428" s="15">
        <f>IF(AND($D428="Out",$E428&lt;&gt;"",$G428&lt;&gt;""),$E428*($G428-IFERROR(INDEX('Products'!$E$6:$E$505,MATCH($B428,'Products'!$A$6:$A$505,0)),0)),"")</f>
      </c>
      <c r="J428" s="12"/>
    </row>
    <row r="429" spans="1:10" x14ac:dyDescent="0.25">
      <c r="A429" s="17"/>
      <c r="B429" s="12"/>
      <c r="C429" s="16">
        <f>IF($B429="","",IFERROR(INDEX('Products'!$B$6:$B$505,MATCH($B429,'Products'!$A$6:$A$505,0)),"Unknown code"))</f>
      </c>
      <c r="D429" s="12"/>
      <c r="E429" s="14"/>
      <c r="F429" s="14"/>
      <c r="G429" s="15">
        <f>IF(OR($B429="",$D429=""),"",IF($F429&lt;&gt;"",$F429,IFERROR(IF($D429="In",INDEX('Products'!$E$6:$E$505,MATCH($B429,'Products'!$A$6:$A$505,0)),INDEX('Products'!$F$6:$F$505,MATCH($B429,'Products'!$A$6:$A$505,0))),"")))</f>
      </c>
      <c r="H429" s="15">
        <f>IF(OR($E429="",$G429=""),"",$E429*$G429)</f>
      </c>
      <c r="I429" s="15">
        <f>IF(AND($D429="Out",$E429&lt;&gt;"",$G429&lt;&gt;""),$E429*($G429-IFERROR(INDEX('Products'!$E$6:$E$505,MATCH($B429,'Products'!$A$6:$A$505,0)),0)),"")</f>
      </c>
      <c r="J429" s="12"/>
    </row>
    <row r="430" spans="1:10" x14ac:dyDescent="0.25">
      <c r="A430" s="17"/>
      <c r="B430" s="12"/>
      <c r="C430" s="16">
        <f>IF($B430="","",IFERROR(INDEX('Products'!$B$6:$B$505,MATCH($B430,'Products'!$A$6:$A$505,0)),"Unknown code"))</f>
      </c>
      <c r="D430" s="12"/>
      <c r="E430" s="14"/>
      <c r="F430" s="14"/>
      <c r="G430" s="15">
        <f>IF(OR($B430="",$D430=""),"",IF($F430&lt;&gt;"",$F430,IFERROR(IF($D430="In",INDEX('Products'!$E$6:$E$505,MATCH($B430,'Products'!$A$6:$A$505,0)),INDEX('Products'!$F$6:$F$505,MATCH($B430,'Products'!$A$6:$A$505,0))),"")))</f>
      </c>
      <c r="H430" s="15">
        <f>IF(OR($E430="",$G430=""),"",$E430*$G430)</f>
      </c>
      <c r="I430" s="15">
        <f>IF(AND($D430="Out",$E430&lt;&gt;"",$G430&lt;&gt;""),$E430*($G430-IFERROR(INDEX('Products'!$E$6:$E$505,MATCH($B430,'Products'!$A$6:$A$505,0)),0)),"")</f>
      </c>
      <c r="J430" s="12"/>
    </row>
    <row r="431" spans="1:10" x14ac:dyDescent="0.25">
      <c r="A431" s="17"/>
      <c r="B431" s="12"/>
      <c r="C431" s="16">
        <f>IF($B431="","",IFERROR(INDEX('Products'!$B$6:$B$505,MATCH($B431,'Products'!$A$6:$A$505,0)),"Unknown code"))</f>
      </c>
      <c r="D431" s="12"/>
      <c r="E431" s="14"/>
      <c r="F431" s="14"/>
      <c r="G431" s="15">
        <f>IF(OR($B431="",$D431=""),"",IF($F431&lt;&gt;"",$F431,IFERROR(IF($D431="In",INDEX('Products'!$E$6:$E$505,MATCH($B431,'Products'!$A$6:$A$505,0)),INDEX('Products'!$F$6:$F$505,MATCH($B431,'Products'!$A$6:$A$505,0))),"")))</f>
      </c>
      <c r="H431" s="15">
        <f>IF(OR($E431="",$G431=""),"",$E431*$G431)</f>
      </c>
      <c r="I431" s="15">
        <f>IF(AND($D431="Out",$E431&lt;&gt;"",$G431&lt;&gt;""),$E431*($G431-IFERROR(INDEX('Products'!$E$6:$E$505,MATCH($B431,'Products'!$A$6:$A$505,0)),0)),"")</f>
      </c>
      <c r="J431" s="12"/>
    </row>
    <row r="432" spans="1:10" x14ac:dyDescent="0.25">
      <c r="A432" s="17"/>
      <c r="B432" s="12"/>
      <c r="C432" s="16">
        <f>IF($B432="","",IFERROR(INDEX('Products'!$B$6:$B$505,MATCH($B432,'Products'!$A$6:$A$505,0)),"Unknown code"))</f>
      </c>
      <c r="D432" s="12"/>
      <c r="E432" s="14"/>
      <c r="F432" s="14"/>
      <c r="G432" s="15">
        <f>IF(OR($B432="",$D432=""),"",IF($F432&lt;&gt;"",$F432,IFERROR(IF($D432="In",INDEX('Products'!$E$6:$E$505,MATCH($B432,'Products'!$A$6:$A$505,0)),INDEX('Products'!$F$6:$F$505,MATCH($B432,'Products'!$A$6:$A$505,0))),"")))</f>
      </c>
      <c r="H432" s="15">
        <f>IF(OR($E432="",$G432=""),"",$E432*$G432)</f>
      </c>
      <c r="I432" s="15">
        <f>IF(AND($D432="Out",$E432&lt;&gt;"",$G432&lt;&gt;""),$E432*($G432-IFERROR(INDEX('Products'!$E$6:$E$505,MATCH($B432,'Products'!$A$6:$A$505,0)),0)),"")</f>
      </c>
      <c r="J432" s="12"/>
    </row>
    <row r="433" spans="1:10" x14ac:dyDescent="0.25">
      <c r="A433" s="17"/>
      <c r="B433" s="12"/>
      <c r="C433" s="16">
        <f>IF($B433="","",IFERROR(INDEX('Products'!$B$6:$B$505,MATCH($B433,'Products'!$A$6:$A$505,0)),"Unknown code"))</f>
      </c>
      <c r="D433" s="12"/>
      <c r="E433" s="14"/>
      <c r="F433" s="14"/>
      <c r="G433" s="15">
        <f>IF(OR($B433="",$D433=""),"",IF($F433&lt;&gt;"",$F433,IFERROR(IF($D433="In",INDEX('Products'!$E$6:$E$505,MATCH($B433,'Products'!$A$6:$A$505,0)),INDEX('Products'!$F$6:$F$505,MATCH($B433,'Products'!$A$6:$A$505,0))),"")))</f>
      </c>
      <c r="H433" s="15">
        <f>IF(OR($E433="",$G433=""),"",$E433*$G433)</f>
      </c>
      <c r="I433" s="15">
        <f>IF(AND($D433="Out",$E433&lt;&gt;"",$G433&lt;&gt;""),$E433*($G433-IFERROR(INDEX('Products'!$E$6:$E$505,MATCH($B433,'Products'!$A$6:$A$505,0)),0)),"")</f>
      </c>
      <c r="J433" s="12"/>
    </row>
    <row r="434" spans="1:10" x14ac:dyDescent="0.25">
      <c r="A434" s="17"/>
      <c r="B434" s="12"/>
      <c r="C434" s="16">
        <f>IF($B434="","",IFERROR(INDEX('Products'!$B$6:$B$505,MATCH($B434,'Products'!$A$6:$A$505,0)),"Unknown code"))</f>
      </c>
      <c r="D434" s="12"/>
      <c r="E434" s="14"/>
      <c r="F434" s="14"/>
      <c r="G434" s="15">
        <f>IF(OR($B434="",$D434=""),"",IF($F434&lt;&gt;"",$F434,IFERROR(IF($D434="In",INDEX('Products'!$E$6:$E$505,MATCH($B434,'Products'!$A$6:$A$505,0)),INDEX('Products'!$F$6:$F$505,MATCH($B434,'Products'!$A$6:$A$505,0))),"")))</f>
      </c>
      <c r="H434" s="15">
        <f>IF(OR($E434="",$G434=""),"",$E434*$G434)</f>
      </c>
      <c r="I434" s="15">
        <f>IF(AND($D434="Out",$E434&lt;&gt;"",$G434&lt;&gt;""),$E434*($G434-IFERROR(INDEX('Products'!$E$6:$E$505,MATCH($B434,'Products'!$A$6:$A$505,0)),0)),"")</f>
      </c>
      <c r="J434" s="12"/>
    </row>
    <row r="435" spans="1:10" x14ac:dyDescent="0.25">
      <c r="A435" s="17"/>
      <c r="B435" s="12"/>
      <c r="C435" s="16">
        <f>IF($B435="","",IFERROR(INDEX('Products'!$B$6:$B$505,MATCH($B435,'Products'!$A$6:$A$505,0)),"Unknown code"))</f>
      </c>
      <c r="D435" s="12"/>
      <c r="E435" s="14"/>
      <c r="F435" s="14"/>
      <c r="G435" s="15">
        <f>IF(OR($B435="",$D435=""),"",IF($F435&lt;&gt;"",$F435,IFERROR(IF($D435="In",INDEX('Products'!$E$6:$E$505,MATCH($B435,'Products'!$A$6:$A$505,0)),INDEX('Products'!$F$6:$F$505,MATCH($B435,'Products'!$A$6:$A$505,0))),"")))</f>
      </c>
      <c r="H435" s="15">
        <f>IF(OR($E435="",$G435=""),"",$E435*$G435)</f>
      </c>
      <c r="I435" s="15">
        <f>IF(AND($D435="Out",$E435&lt;&gt;"",$G435&lt;&gt;""),$E435*($G435-IFERROR(INDEX('Products'!$E$6:$E$505,MATCH($B435,'Products'!$A$6:$A$505,0)),0)),"")</f>
      </c>
      <c r="J435" s="12"/>
    </row>
    <row r="436" spans="1:10" x14ac:dyDescent="0.25">
      <c r="A436" s="17"/>
      <c r="B436" s="12"/>
      <c r="C436" s="16">
        <f>IF($B436="","",IFERROR(INDEX('Products'!$B$6:$B$505,MATCH($B436,'Products'!$A$6:$A$505,0)),"Unknown code"))</f>
      </c>
      <c r="D436" s="12"/>
      <c r="E436" s="14"/>
      <c r="F436" s="14"/>
      <c r="G436" s="15">
        <f>IF(OR($B436="",$D436=""),"",IF($F436&lt;&gt;"",$F436,IFERROR(IF($D436="In",INDEX('Products'!$E$6:$E$505,MATCH($B436,'Products'!$A$6:$A$505,0)),INDEX('Products'!$F$6:$F$505,MATCH($B436,'Products'!$A$6:$A$505,0))),"")))</f>
      </c>
      <c r="H436" s="15">
        <f>IF(OR($E436="",$G436=""),"",$E436*$G436)</f>
      </c>
      <c r="I436" s="15">
        <f>IF(AND($D436="Out",$E436&lt;&gt;"",$G436&lt;&gt;""),$E436*($G436-IFERROR(INDEX('Products'!$E$6:$E$505,MATCH($B436,'Products'!$A$6:$A$505,0)),0)),"")</f>
      </c>
      <c r="J436" s="12"/>
    </row>
    <row r="437" spans="1:10" x14ac:dyDescent="0.25">
      <c r="A437" s="17"/>
      <c r="B437" s="12"/>
      <c r="C437" s="16">
        <f>IF($B437="","",IFERROR(INDEX('Products'!$B$6:$B$505,MATCH($B437,'Products'!$A$6:$A$505,0)),"Unknown code"))</f>
      </c>
      <c r="D437" s="12"/>
      <c r="E437" s="14"/>
      <c r="F437" s="14"/>
      <c r="G437" s="15">
        <f>IF(OR($B437="",$D437=""),"",IF($F437&lt;&gt;"",$F437,IFERROR(IF($D437="In",INDEX('Products'!$E$6:$E$505,MATCH($B437,'Products'!$A$6:$A$505,0)),INDEX('Products'!$F$6:$F$505,MATCH($B437,'Products'!$A$6:$A$505,0))),"")))</f>
      </c>
      <c r="H437" s="15">
        <f>IF(OR($E437="",$G437=""),"",$E437*$G437)</f>
      </c>
      <c r="I437" s="15">
        <f>IF(AND($D437="Out",$E437&lt;&gt;"",$G437&lt;&gt;""),$E437*($G437-IFERROR(INDEX('Products'!$E$6:$E$505,MATCH($B437,'Products'!$A$6:$A$505,0)),0)),"")</f>
      </c>
      <c r="J437" s="12"/>
    </row>
    <row r="438" spans="1:10" x14ac:dyDescent="0.25">
      <c r="A438" s="17"/>
      <c r="B438" s="12"/>
      <c r="C438" s="16">
        <f>IF($B438="","",IFERROR(INDEX('Products'!$B$6:$B$505,MATCH($B438,'Products'!$A$6:$A$505,0)),"Unknown code"))</f>
      </c>
      <c r="D438" s="12"/>
      <c r="E438" s="14"/>
      <c r="F438" s="14"/>
      <c r="G438" s="15">
        <f>IF(OR($B438="",$D438=""),"",IF($F438&lt;&gt;"",$F438,IFERROR(IF($D438="In",INDEX('Products'!$E$6:$E$505,MATCH($B438,'Products'!$A$6:$A$505,0)),INDEX('Products'!$F$6:$F$505,MATCH($B438,'Products'!$A$6:$A$505,0))),"")))</f>
      </c>
      <c r="H438" s="15">
        <f>IF(OR($E438="",$G438=""),"",$E438*$G438)</f>
      </c>
      <c r="I438" s="15">
        <f>IF(AND($D438="Out",$E438&lt;&gt;"",$G438&lt;&gt;""),$E438*($G438-IFERROR(INDEX('Products'!$E$6:$E$505,MATCH($B438,'Products'!$A$6:$A$505,0)),0)),"")</f>
      </c>
      <c r="J438" s="12"/>
    </row>
    <row r="439" spans="1:10" x14ac:dyDescent="0.25">
      <c r="A439" s="17"/>
      <c r="B439" s="12"/>
      <c r="C439" s="16">
        <f>IF($B439="","",IFERROR(INDEX('Products'!$B$6:$B$505,MATCH($B439,'Products'!$A$6:$A$505,0)),"Unknown code"))</f>
      </c>
      <c r="D439" s="12"/>
      <c r="E439" s="14"/>
      <c r="F439" s="14"/>
      <c r="G439" s="15">
        <f>IF(OR($B439="",$D439=""),"",IF($F439&lt;&gt;"",$F439,IFERROR(IF($D439="In",INDEX('Products'!$E$6:$E$505,MATCH($B439,'Products'!$A$6:$A$505,0)),INDEX('Products'!$F$6:$F$505,MATCH($B439,'Products'!$A$6:$A$505,0))),"")))</f>
      </c>
      <c r="H439" s="15">
        <f>IF(OR($E439="",$G439=""),"",$E439*$G439)</f>
      </c>
      <c r="I439" s="15">
        <f>IF(AND($D439="Out",$E439&lt;&gt;"",$G439&lt;&gt;""),$E439*($G439-IFERROR(INDEX('Products'!$E$6:$E$505,MATCH($B439,'Products'!$A$6:$A$505,0)),0)),"")</f>
      </c>
      <c r="J439" s="12"/>
    </row>
    <row r="440" spans="1:10" x14ac:dyDescent="0.25">
      <c r="A440" s="17"/>
      <c r="B440" s="12"/>
      <c r="C440" s="16">
        <f>IF($B440="","",IFERROR(INDEX('Products'!$B$6:$B$505,MATCH($B440,'Products'!$A$6:$A$505,0)),"Unknown code"))</f>
      </c>
      <c r="D440" s="12"/>
      <c r="E440" s="14"/>
      <c r="F440" s="14"/>
      <c r="G440" s="15">
        <f>IF(OR($B440="",$D440=""),"",IF($F440&lt;&gt;"",$F440,IFERROR(IF($D440="In",INDEX('Products'!$E$6:$E$505,MATCH($B440,'Products'!$A$6:$A$505,0)),INDEX('Products'!$F$6:$F$505,MATCH($B440,'Products'!$A$6:$A$505,0))),"")))</f>
      </c>
      <c r="H440" s="15">
        <f>IF(OR($E440="",$G440=""),"",$E440*$G440)</f>
      </c>
      <c r="I440" s="15">
        <f>IF(AND($D440="Out",$E440&lt;&gt;"",$G440&lt;&gt;""),$E440*($G440-IFERROR(INDEX('Products'!$E$6:$E$505,MATCH($B440,'Products'!$A$6:$A$505,0)),0)),"")</f>
      </c>
      <c r="J440" s="12"/>
    </row>
    <row r="441" spans="1:10" x14ac:dyDescent="0.25">
      <c r="A441" s="17"/>
      <c r="B441" s="12"/>
      <c r="C441" s="16">
        <f>IF($B441="","",IFERROR(INDEX('Products'!$B$6:$B$505,MATCH($B441,'Products'!$A$6:$A$505,0)),"Unknown code"))</f>
      </c>
      <c r="D441" s="12"/>
      <c r="E441" s="14"/>
      <c r="F441" s="14"/>
      <c r="G441" s="15">
        <f>IF(OR($B441="",$D441=""),"",IF($F441&lt;&gt;"",$F441,IFERROR(IF($D441="In",INDEX('Products'!$E$6:$E$505,MATCH($B441,'Products'!$A$6:$A$505,0)),INDEX('Products'!$F$6:$F$505,MATCH($B441,'Products'!$A$6:$A$505,0))),"")))</f>
      </c>
      <c r="H441" s="15">
        <f>IF(OR($E441="",$G441=""),"",$E441*$G441)</f>
      </c>
      <c r="I441" s="15">
        <f>IF(AND($D441="Out",$E441&lt;&gt;"",$G441&lt;&gt;""),$E441*($G441-IFERROR(INDEX('Products'!$E$6:$E$505,MATCH($B441,'Products'!$A$6:$A$505,0)),0)),"")</f>
      </c>
      <c r="J441" s="12"/>
    </row>
    <row r="442" spans="1:10" x14ac:dyDescent="0.25">
      <c r="A442" s="17"/>
      <c r="B442" s="12"/>
      <c r="C442" s="16">
        <f>IF($B442="","",IFERROR(INDEX('Products'!$B$6:$B$505,MATCH($B442,'Products'!$A$6:$A$505,0)),"Unknown code"))</f>
      </c>
      <c r="D442" s="12"/>
      <c r="E442" s="14"/>
      <c r="F442" s="14"/>
      <c r="G442" s="15">
        <f>IF(OR($B442="",$D442=""),"",IF($F442&lt;&gt;"",$F442,IFERROR(IF($D442="In",INDEX('Products'!$E$6:$E$505,MATCH($B442,'Products'!$A$6:$A$505,0)),INDEX('Products'!$F$6:$F$505,MATCH($B442,'Products'!$A$6:$A$505,0))),"")))</f>
      </c>
      <c r="H442" s="15">
        <f>IF(OR($E442="",$G442=""),"",$E442*$G442)</f>
      </c>
      <c r="I442" s="15">
        <f>IF(AND($D442="Out",$E442&lt;&gt;"",$G442&lt;&gt;""),$E442*($G442-IFERROR(INDEX('Products'!$E$6:$E$505,MATCH($B442,'Products'!$A$6:$A$505,0)),0)),"")</f>
      </c>
      <c r="J442" s="12"/>
    </row>
    <row r="443" spans="1:10" x14ac:dyDescent="0.25">
      <c r="A443" s="17"/>
      <c r="B443" s="12"/>
      <c r="C443" s="16">
        <f>IF($B443="","",IFERROR(INDEX('Products'!$B$6:$B$505,MATCH($B443,'Products'!$A$6:$A$505,0)),"Unknown code"))</f>
      </c>
      <c r="D443" s="12"/>
      <c r="E443" s="14"/>
      <c r="F443" s="14"/>
      <c r="G443" s="15">
        <f>IF(OR($B443="",$D443=""),"",IF($F443&lt;&gt;"",$F443,IFERROR(IF($D443="In",INDEX('Products'!$E$6:$E$505,MATCH($B443,'Products'!$A$6:$A$505,0)),INDEX('Products'!$F$6:$F$505,MATCH($B443,'Products'!$A$6:$A$505,0))),"")))</f>
      </c>
      <c r="H443" s="15">
        <f>IF(OR($E443="",$G443=""),"",$E443*$G443)</f>
      </c>
      <c r="I443" s="15">
        <f>IF(AND($D443="Out",$E443&lt;&gt;"",$G443&lt;&gt;""),$E443*($G443-IFERROR(INDEX('Products'!$E$6:$E$505,MATCH($B443,'Products'!$A$6:$A$505,0)),0)),"")</f>
      </c>
      <c r="J443" s="12"/>
    </row>
    <row r="444" spans="1:10" x14ac:dyDescent="0.25">
      <c r="A444" s="17"/>
      <c r="B444" s="12"/>
      <c r="C444" s="16">
        <f>IF($B444="","",IFERROR(INDEX('Products'!$B$6:$B$505,MATCH($B444,'Products'!$A$6:$A$505,0)),"Unknown code"))</f>
      </c>
      <c r="D444" s="12"/>
      <c r="E444" s="14"/>
      <c r="F444" s="14"/>
      <c r="G444" s="15">
        <f>IF(OR($B444="",$D444=""),"",IF($F444&lt;&gt;"",$F444,IFERROR(IF($D444="In",INDEX('Products'!$E$6:$E$505,MATCH($B444,'Products'!$A$6:$A$505,0)),INDEX('Products'!$F$6:$F$505,MATCH($B444,'Products'!$A$6:$A$505,0))),"")))</f>
      </c>
      <c r="H444" s="15">
        <f>IF(OR($E444="",$G444=""),"",$E444*$G444)</f>
      </c>
      <c r="I444" s="15">
        <f>IF(AND($D444="Out",$E444&lt;&gt;"",$G444&lt;&gt;""),$E444*($G444-IFERROR(INDEX('Products'!$E$6:$E$505,MATCH($B444,'Products'!$A$6:$A$505,0)),0)),"")</f>
      </c>
      <c r="J444" s="12"/>
    </row>
    <row r="445" spans="1:10" x14ac:dyDescent="0.25">
      <c r="A445" s="17"/>
      <c r="B445" s="12"/>
      <c r="C445" s="16">
        <f>IF($B445="","",IFERROR(INDEX('Products'!$B$6:$B$505,MATCH($B445,'Products'!$A$6:$A$505,0)),"Unknown code"))</f>
      </c>
      <c r="D445" s="12"/>
      <c r="E445" s="14"/>
      <c r="F445" s="14"/>
      <c r="G445" s="15">
        <f>IF(OR($B445="",$D445=""),"",IF($F445&lt;&gt;"",$F445,IFERROR(IF($D445="In",INDEX('Products'!$E$6:$E$505,MATCH($B445,'Products'!$A$6:$A$505,0)),INDEX('Products'!$F$6:$F$505,MATCH($B445,'Products'!$A$6:$A$505,0))),"")))</f>
      </c>
      <c r="H445" s="15">
        <f>IF(OR($E445="",$G445=""),"",$E445*$G445)</f>
      </c>
      <c r="I445" s="15">
        <f>IF(AND($D445="Out",$E445&lt;&gt;"",$G445&lt;&gt;""),$E445*($G445-IFERROR(INDEX('Products'!$E$6:$E$505,MATCH($B445,'Products'!$A$6:$A$505,0)),0)),"")</f>
      </c>
      <c r="J445" s="12"/>
    </row>
    <row r="446" spans="1:10" x14ac:dyDescent="0.25">
      <c r="A446" s="17"/>
      <c r="B446" s="12"/>
      <c r="C446" s="16">
        <f>IF($B446="","",IFERROR(INDEX('Products'!$B$6:$B$505,MATCH($B446,'Products'!$A$6:$A$505,0)),"Unknown code"))</f>
      </c>
      <c r="D446" s="12"/>
      <c r="E446" s="14"/>
      <c r="F446" s="14"/>
      <c r="G446" s="15">
        <f>IF(OR($B446="",$D446=""),"",IF($F446&lt;&gt;"",$F446,IFERROR(IF($D446="In",INDEX('Products'!$E$6:$E$505,MATCH($B446,'Products'!$A$6:$A$505,0)),INDEX('Products'!$F$6:$F$505,MATCH($B446,'Products'!$A$6:$A$505,0))),"")))</f>
      </c>
      <c r="H446" s="15">
        <f>IF(OR($E446="",$G446=""),"",$E446*$G446)</f>
      </c>
      <c r="I446" s="15">
        <f>IF(AND($D446="Out",$E446&lt;&gt;"",$G446&lt;&gt;""),$E446*($G446-IFERROR(INDEX('Products'!$E$6:$E$505,MATCH($B446,'Products'!$A$6:$A$505,0)),0)),"")</f>
      </c>
      <c r="J446" s="12"/>
    </row>
    <row r="447" spans="1:10" x14ac:dyDescent="0.25">
      <c r="A447" s="17"/>
      <c r="B447" s="12"/>
      <c r="C447" s="16">
        <f>IF($B447="","",IFERROR(INDEX('Products'!$B$6:$B$505,MATCH($B447,'Products'!$A$6:$A$505,0)),"Unknown code"))</f>
      </c>
      <c r="D447" s="12"/>
      <c r="E447" s="14"/>
      <c r="F447" s="14"/>
      <c r="G447" s="15">
        <f>IF(OR($B447="",$D447=""),"",IF($F447&lt;&gt;"",$F447,IFERROR(IF($D447="In",INDEX('Products'!$E$6:$E$505,MATCH($B447,'Products'!$A$6:$A$505,0)),INDEX('Products'!$F$6:$F$505,MATCH($B447,'Products'!$A$6:$A$505,0))),"")))</f>
      </c>
      <c r="H447" s="15">
        <f>IF(OR($E447="",$G447=""),"",$E447*$G447)</f>
      </c>
      <c r="I447" s="15">
        <f>IF(AND($D447="Out",$E447&lt;&gt;"",$G447&lt;&gt;""),$E447*($G447-IFERROR(INDEX('Products'!$E$6:$E$505,MATCH($B447,'Products'!$A$6:$A$505,0)),0)),"")</f>
      </c>
      <c r="J447" s="12"/>
    </row>
    <row r="448" spans="1:10" x14ac:dyDescent="0.25">
      <c r="A448" s="17"/>
      <c r="B448" s="12"/>
      <c r="C448" s="16">
        <f>IF($B448="","",IFERROR(INDEX('Products'!$B$6:$B$505,MATCH($B448,'Products'!$A$6:$A$505,0)),"Unknown code"))</f>
      </c>
      <c r="D448" s="12"/>
      <c r="E448" s="14"/>
      <c r="F448" s="14"/>
      <c r="G448" s="15">
        <f>IF(OR($B448="",$D448=""),"",IF($F448&lt;&gt;"",$F448,IFERROR(IF($D448="In",INDEX('Products'!$E$6:$E$505,MATCH($B448,'Products'!$A$6:$A$505,0)),INDEX('Products'!$F$6:$F$505,MATCH($B448,'Products'!$A$6:$A$505,0))),"")))</f>
      </c>
      <c r="H448" s="15">
        <f>IF(OR($E448="",$G448=""),"",$E448*$G448)</f>
      </c>
      <c r="I448" s="15">
        <f>IF(AND($D448="Out",$E448&lt;&gt;"",$G448&lt;&gt;""),$E448*($G448-IFERROR(INDEX('Products'!$E$6:$E$505,MATCH($B448,'Products'!$A$6:$A$505,0)),0)),"")</f>
      </c>
      <c r="J448" s="12"/>
    </row>
    <row r="449" spans="1:10" x14ac:dyDescent="0.25">
      <c r="A449" s="17"/>
      <c r="B449" s="12"/>
      <c r="C449" s="16">
        <f>IF($B449="","",IFERROR(INDEX('Products'!$B$6:$B$505,MATCH($B449,'Products'!$A$6:$A$505,0)),"Unknown code"))</f>
      </c>
      <c r="D449" s="12"/>
      <c r="E449" s="14"/>
      <c r="F449" s="14"/>
      <c r="G449" s="15">
        <f>IF(OR($B449="",$D449=""),"",IF($F449&lt;&gt;"",$F449,IFERROR(IF($D449="In",INDEX('Products'!$E$6:$E$505,MATCH($B449,'Products'!$A$6:$A$505,0)),INDEX('Products'!$F$6:$F$505,MATCH($B449,'Products'!$A$6:$A$505,0))),"")))</f>
      </c>
      <c r="H449" s="15">
        <f>IF(OR($E449="",$G449=""),"",$E449*$G449)</f>
      </c>
      <c r="I449" s="15">
        <f>IF(AND($D449="Out",$E449&lt;&gt;"",$G449&lt;&gt;""),$E449*($G449-IFERROR(INDEX('Products'!$E$6:$E$505,MATCH($B449,'Products'!$A$6:$A$505,0)),0)),"")</f>
      </c>
      <c r="J449" s="12"/>
    </row>
    <row r="450" spans="1:10" x14ac:dyDescent="0.25">
      <c r="A450" s="17"/>
      <c r="B450" s="12"/>
      <c r="C450" s="16">
        <f>IF($B450="","",IFERROR(INDEX('Products'!$B$6:$B$505,MATCH($B450,'Products'!$A$6:$A$505,0)),"Unknown code"))</f>
      </c>
      <c r="D450" s="12"/>
      <c r="E450" s="14"/>
      <c r="F450" s="14"/>
      <c r="G450" s="15">
        <f>IF(OR($B450="",$D450=""),"",IF($F450&lt;&gt;"",$F450,IFERROR(IF($D450="In",INDEX('Products'!$E$6:$E$505,MATCH($B450,'Products'!$A$6:$A$505,0)),INDEX('Products'!$F$6:$F$505,MATCH($B450,'Products'!$A$6:$A$505,0))),"")))</f>
      </c>
      <c r="H450" s="15">
        <f>IF(OR($E450="",$G450=""),"",$E450*$G450)</f>
      </c>
      <c r="I450" s="15">
        <f>IF(AND($D450="Out",$E450&lt;&gt;"",$G450&lt;&gt;""),$E450*($G450-IFERROR(INDEX('Products'!$E$6:$E$505,MATCH($B450,'Products'!$A$6:$A$505,0)),0)),"")</f>
      </c>
      <c r="J450" s="12"/>
    </row>
    <row r="451" spans="1:10" x14ac:dyDescent="0.25">
      <c r="A451" s="17"/>
      <c r="B451" s="12"/>
      <c r="C451" s="16">
        <f>IF($B451="","",IFERROR(INDEX('Products'!$B$6:$B$505,MATCH($B451,'Products'!$A$6:$A$505,0)),"Unknown code"))</f>
      </c>
      <c r="D451" s="12"/>
      <c r="E451" s="14"/>
      <c r="F451" s="14"/>
      <c r="G451" s="15">
        <f>IF(OR($B451="",$D451=""),"",IF($F451&lt;&gt;"",$F451,IFERROR(IF($D451="In",INDEX('Products'!$E$6:$E$505,MATCH($B451,'Products'!$A$6:$A$505,0)),INDEX('Products'!$F$6:$F$505,MATCH($B451,'Products'!$A$6:$A$505,0))),"")))</f>
      </c>
      <c r="H451" s="15">
        <f>IF(OR($E451="",$G451=""),"",$E451*$G451)</f>
      </c>
      <c r="I451" s="15">
        <f>IF(AND($D451="Out",$E451&lt;&gt;"",$G451&lt;&gt;""),$E451*($G451-IFERROR(INDEX('Products'!$E$6:$E$505,MATCH($B451,'Products'!$A$6:$A$505,0)),0)),"")</f>
      </c>
      <c r="J451" s="12"/>
    </row>
    <row r="452" spans="1:10" x14ac:dyDescent="0.25">
      <c r="A452" s="17"/>
      <c r="B452" s="12"/>
      <c r="C452" s="16">
        <f>IF($B452="","",IFERROR(INDEX('Products'!$B$6:$B$505,MATCH($B452,'Products'!$A$6:$A$505,0)),"Unknown code"))</f>
      </c>
      <c r="D452" s="12"/>
      <c r="E452" s="14"/>
      <c r="F452" s="14"/>
      <c r="G452" s="15">
        <f>IF(OR($B452="",$D452=""),"",IF($F452&lt;&gt;"",$F452,IFERROR(IF($D452="In",INDEX('Products'!$E$6:$E$505,MATCH($B452,'Products'!$A$6:$A$505,0)),INDEX('Products'!$F$6:$F$505,MATCH($B452,'Products'!$A$6:$A$505,0))),"")))</f>
      </c>
      <c r="H452" s="15">
        <f>IF(OR($E452="",$G452=""),"",$E452*$G452)</f>
      </c>
      <c r="I452" s="15">
        <f>IF(AND($D452="Out",$E452&lt;&gt;"",$G452&lt;&gt;""),$E452*($G452-IFERROR(INDEX('Products'!$E$6:$E$505,MATCH($B452,'Products'!$A$6:$A$505,0)),0)),"")</f>
      </c>
      <c r="J452" s="12"/>
    </row>
    <row r="453" spans="1:10" x14ac:dyDescent="0.25">
      <c r="A453" s="17"/>
      <c r="B453" s="12"/>
      <c r="C453" s="16">
        <f>IF($B453="","",IFERROR(INDEX('Products'!$B$6:$B$505,MATCH($B453,'Products'!$A$6:$A$505,0)),"Unknown code"))</f>
      </c>
      <c r="D453" s="12"/>
      <c r="E453" s="14"/>
      <c r="F453" s="14"/>
      <c r="G453" s="15">
        <f>IF(OR($B453="",$D453=""),"",IF($F453&lt;&gt;"",$F453,IFERROR(IF($D453="In",INDEX('Products'!$E$6:$E$505,MATCH($B453,'Products'!$A$6:$A$505,0)),INDEX('Products'!$F$6:$F$505,MATCH($B453,'Products'!$A$6:$A$505,0))),"")))</f>
      </c>
      <c r="H453" s="15">
        <f>IF(OR($E453="",$G453=""),"",$E453*$G453)</f>
      </c>
      <c r="I453" s="15">
        <f>IF(AND($D453="Out",$E453&lt;&gt;"",$G453&lt;&gt;""),$E453*($G453-IFERROR(INDEX('Products'!$E$6:$E$505,MATCH($B453,'Products'!$A$6:$A$505,0)),0)),"")</f>
      </c>
      <c r="J453" s="12"/>
    </row>
    <row r="454" spans="1:10" x14ac:dyDescent="0.25">
      <c r="A454" s="17"/>
      <c r="B454" s="12"/>
      <c r="C454" s="16">
        <f>IF($B454="","",IFERROR(INDEX('Products'!$B$6:$B$505,MATCH($B454,'Products'!$A$6:$A$505,0)),"Unknown code"))</f>
      </c>
      <c r="D454" s="12"/>
      <c r="E454" s="14"/>
      <c r="F454" s="14"/>
      <c r="G454" s="15">
        <f>IF(OR($B454="",$D454=""),"",IF($F454&lt;&gt;"",$F454,IFERROR(IF($D454="In",INDEX('Products'!$E$6:$E$505,MATCH($B454,'Products'!$A$6:$A$505,0)),INDEX('Products'!$F$6:$F$505,MATCH($B454,'Products'!$A$6:$A$505,0))),"")))</f>
      </c>
      <c r="H454" s="15">
        <f>IF(OR($E454="",$G454=""),"",$E454*$G454)</f>
      </c>
      <c r="I454" s="15">
        <f>IF(AND($D454="Out",$E454&lt;&gt;"",$G454&lt;&gt;""),$E454*($G454-IFERROR(INDEX('Products'!$E$6:$E$505,MATCH($B454,'Products'!$A$6:$A$505,0)),0)),"")</f>
      </c>
      <c r="J454" s="12"/>
    </row>
    <row r="455" spans="1:10" x14ac:dyDescent="0.25">
      <c r="A455" s="17"/>
      <c r="B455" s="12"/>
      <c r="C455" s="16">
        <f>IF($B455="","",IFERROR(INDEX('Products'!$B$6:$B$505,MATCH($B455,'Products'!$A$6:$A$505,0)),"Unknown code"))</f>
      </c>
      <c r="D455" s="12"/>
      <c r="E455" s="14"/>
      <c r="F455" s="14"/>
      <c r="G455" s="15">
        <f>IF(OR($B455="",$D455=""),"",IF($F455&lt;&gt;"",$F455,IFERROR(IF($D455="In",INDEX('Products'!$E$6:$E$505,MATCH($B455,'Products'!$A$6:$A$505,0)),INDEX('Products'!$F$6:$F$505,MATCH($B455,'Products'!$A$6:$A$505,0))),"")))</f>
      </c>
      <c r="H455" s="15">
        <f>IF(OR($E455="",$G455=""),"",$E455*$G455)</f>
      </c>
      <c r="I455" s="15">
        <f>IF(AND($D455="Out",$E455&lt;&gt;"",$G455&lt;&gt;""),$E455*($G455-IFERROR(INDEX('Products'!$E$6:$E$505,MATCH($B455,'Products'!$A$6:$A$505,0)),0)),"")</f>
      </c>
      <c r="J455" s="12"/>
    </row>
    <row r="456" spans="1:10" x14ac:dyDescent="0.25">
      <c r="A456" s="17"/>
      <c r="B456" s="12"/>
      <c r="C456" s="16">
        <f>IF($B456="","",IFERROR(INDEX('Products'!$B$6:$B$505,MATCH($B456,'Products'!$A$6:$A$505,0)),"Unknown code"))</f>
      </c>
      <c r="D456" s="12"/>
      <c r="E456" s="14"/>
      <c r="F456" s="14"/>
      <c r="G456" s="15">
        <f>IF(OR($B456="",$D456=""),"",IF($F456&lt;&gt;"",$F456,IFERROR(IF($D456="In",INDEX('Products'!$E$6:$E$505,MATCH($B456,'Products'!$A$6:$A$505,0)),INDEX('Products'!$F$6:$F$505,MATCH($B456,'Products'!$A$6:$A$505,0))),"")))</f>
      </c>
      <c r="H456" s="15">
        <f>IF(OR($E456="",$G456=""),"",$E456*$G456)</f>
      </c>
      <c r="I456" s="15">
        <f>IF(AND($D456="Out",$E456&lt;&gt;"",$G456&lt;&gt;""),$E456*($G456-IFERROR(INDEX('Products'!$E$6:$E$505,MATCH($B456,'Products'!$A$6:$A$505,0)),0)),"")</f>
      </c>
      <c r="J456" s="12"/>
    </row>
    <row r="457" spans="1:10" x14ac:dyDescent="0.25">
      <c r="A457" s="17"/>
      <c r="B457" s="12"/>
      <c r="C457" s="16">
        <f>IF($B457="","",IFERROR(INDEX('Products'!$B$6:$B$505,MATCH($B457,'Products'!$A$6:$A$505,0)),"Unknown code"))</f>
      </c>
      <c r="D457" s="12"/>
      <c r="E457" s="14"/>
      <c r="F457" s="14"/>
      <c r="G457" s="15">
        <f>IF(OR($B457="",$D457=""),"",IF($F457&lt;&gt;"",$F457,IFERROR(IF($D457="In",INDEX('Products'!$E$6:$E$505,MATCH($B457,'Products'!$A$6:$A$505,0)),INDEX('Products'!$F$6:$F$505,MATCH($B457,'Products'!$A$6:$A$505,0))),"")))</f>
      </c>
      <c r="H457" s="15">
        <f>IF(OR($E457="",$G457=""),"",$E457*$G457)</f>
      </c>
      <c r="I457" s="15">
        <f>IF(AND($D457="Out",$E457&lt;&gt;"",$G457&lt;&gt;""),$E457*($G457-IFERROR(INDEX('Products'!$E$6:$E$505,MATCH($B457,'Products'!$A$6:$A$505,0)),0)),"")</f>
      </c>
      <c r="J457" s="12"/>
    </row>
    <row r="458" spans="1:10" x14ac:dyDescent="0.25">
      <c r="A458" s="17"/>
      <c r="B458" s="12"/>
      <c r="C458" s="16">
        <f>IF($B458="","",IFERROR(INDEX('Products'!$B$6:$B$505,MATCH($B458,'Products'!$A$6:$A$505,0)),"Unknown code"))</f>
      </c>
      <c r="D458" s="12"/>
      <c r="E458" s="14"/>
      <c r="F458" s="14"/>
      <c r="G458" s="15">
        <f>IF(OR($B458="",$D458=""),"",IF($F458&lt;&gt;"",$F458,IFERROR(IF($D458="In",INDEX('Products'!$E$6:$E$505,MATCH($B458,'Products'!$A$6:$A$505,0)),INDEX('Products'!$F$6:$F$505,MATCH($B458,'Products'!$A$6:$A$505,0))),"")))</f>
      </c>
      <c r="H458" s="15">
        <f>IF(OR($E458="",$G458=""),"",$E458*$G458)</f>
      </c>
      <c r="I458" s="15">
        <f>IF(AND($D458="Out",$E458&lt;&gt;"",$G458&lt;&gt;""),$E458*($G458-IFERROR(INDEX('Products'!$E$6:$E$505,MATCH($B458,'Products'!$A$6:$A$505,0)),0)),"")</f>
      </c>
      <c r="J458" s="12"/>
    </row>
    <row r="459" spans="1:10" x14ac:dyDescent="0.25">
      <c r="A459" s="17"/>
      <c r="B459" s="12"/>
      <c r="C459" s="16">
        <f>IF($B459="","",IFERROR(INDEX('Products'!$B$6:$B$505,MATCH($B459,'Products'!$A$6:$A$505,0)),"Unknown code"))</f>
      </c>
      <c r="D459" s="12"/>
      <c r="E459" s="14"/>
      <c r="F459" s="14"/>
      <c r="G459" s="15">
        <f>IF(OR($B459="",$D459=""),"",IF($F459&lt;&gt;"",$F459,IFERROR(IF($D459="In",INDEX('Products'!$E$6:$E$505,MATCH($B459,'Products'!$A$6:$A$505,0)),INDEX('Products'!$F$6:$F$505,MATCH($B459,'Products'!$A$6:$A$505,0))),"")))</f>
      </c>
      <c r="H459" s="15">
        <f>IF(OR($E459="",$G459=""),"",$E459*$G459)</f>
      </c>
      <c r="I459" s="15">
        <f>IF(AND($D459="Out",$E459&lt;&gt;"",$G459&lt;&gt;""),$E459*($G459-IFERROR(INDEX('Products'!$E$6:$E$505,MATCH($B459,'Products'!$A$6:$A$505,0)),0)),"")</f>
      </c>
      <c r="J459" s="12"/>
    </row>
    <row r="460" spans="1:10" x14ac:dyDescent="0.25">
      <c r="A460" s="17"/>
      <c r="B460" s="12"/>
      <c r="C460" s="16">
        <f>IF($B460="","",IFERROR(INDEX('Products'!$B$6:$B$505,MATCH($B460,'Products'!$A$6:$A$505,0)),"Unknown code"))</f>
      </c>
      <c r="D460" s="12"/>
      <c r="E460" s="14"/>
      <c r="F460" s="14"/>
      <c r="G460" s="15">
        <f>IF(OR($B460="",$D460=""),"",IF($F460&lt;&gt;"",$F460,IFERROR(IF($D460="In",INDEX('Products'!$E$6:$E$505,MATCH($B460,'Products'!$A$6:$A$505,0)),INDEX('Products'!$F$6:$F$505,MATCH($B460,'Products'!$A$6:$A$505,0))),"")))</f>
      </c>
      <c r="H460" s="15">
        <f>IF(OR($E460="",$G460=""),"",$E460*$G460)</f>
      </c>
      <c r="I460" s="15">
        <f>IF(AND($D460="Out",$E460&lt;&gt;"",$G460&lt;&gt;""),$E460*($G460-IFERROR(INDEX('Products'!$E$6:$E$505,MATCH($B460,'Products'!$A$6:$A$505,0)),0)),"")</f>
      </c>
      <c r="J460" s="12"/>
    </row>
    <row r="461" spans="1:10" x14ac:dyDescent="0.25">
      <c r="A461" s="17"/>
      <c r="B461" s="12"/>
      <c r="C461" s="16">
        <f>IF($B461="","",IFERROR(INDEX('Products'!$B$6:$B$505,MATCH($B461,'Products'!$A$6:$A$505,0)),"Unknown code"))</f>
      </c>
      <c r="D461" s="12"/>
      <c r="E461" s="14"/>
      <c r="F461" s="14"/>
      <c r="G461" s="15">
        <f>IF(OR($B461="",$D461=""),"",IF($F461&lt;&gt;"",$F461,IFERROR(IF($D461="In",INDEX('Products'!$E$6:$E$505,MATCH($B461,'Products'!$A$6:$A$505,0)),INDEX('Products'!$F$6:$F$505,MATCH($B461,'Products'!$A$6:$A$505,0))),"")))</f>
      </c>
      <c r="H461" s="15">
        <f>IF(OR($E461="",$G461=""),"",$E461*$G461)</f>
      </c>
      <c r="I461" s="15">
        <f>IF(AND($D461="Out",$E461&lt;&gt;"",$G461&lt;&gt;""),$E461*($G461-IFERROR(INDEX('Products'!$E$6:$E$505,MATCH($B461,'Products'!$A$6:$A$505,0)),0)),"")</f>
      </c>
      <c r="J461" s="12"/>
    </row>
    <row r="462" spans="1:10" x14ac:dyDescent="0.25">
      <c r="A462" s="17"/>
      <c r="B462" s="12"/>
      <c r="C462" s="16">
        <f>IF($B462="","",IFERROR(INDEX('Products'!$B$6:$B$505,MATCH($B462,'Products'!$A$6:$A$505,0)),"Unknown code"))</f>
      </c>
      <c r="D462" s="12"/>
      <c r="E462" s="14"/>
      <c r="F462" s="14"/>
      <c r="G462" s="15">
        <f>IF(OR($B462="",$D462=""),"",IF($F462&lt;&gt;"",$F462,IFERROR(IF($D462="In",INDEX('Products'!$E$6:$E$505,MATCH($B462,'Products'!$A$6:$A$505,0)),INDEX('Products'!$F$6:$F$505,MATCH($B462,'Products'!$A$6:$A$505,0))),"")))</f>
      </c>
      <c r="H462" s="15">
        <f>IF(OR($E462="",$G462=""),"",$E462*$G462)</f>
      </c>
      <c r="I462" s="15">
        <f>IF(AND($D462="Out",$E462&lt;&gt;"",$G462&lt;&gt;""),$E462*($G462-IFERROR(INDEX('Products'!$E$6:$E$505,MATCH($B462,'Products'!$A$6:$A$505,0)),0)),"")</f>
      </c>
      <c r="J462" s="12"/>
    </row>
    <row r="463" spans="1:10" x14ac:dyDescent="0.25">
      <c r="A463" s="17"/>
      <c r="B463" s="12"/>
      <c r="C463" s="16">
        <f>IF($B463="","",IFERROR(INDEX('Products'!$B$6:$B$505,MATCH($B463,'Products'!$A$6:$A$505,0)),"Unknown code"))</f>
      </c>
      <c r="D463" s="12"/>
      <c r="E463" s="14"/>
      <c r="F463" s="14"/>
      <c r="G463" s="15">
        <f>IF(OR($B463="",$D463=""),"",IF($F463&lt;&gt;"",$F463,IFERROR(IF($D463="In",INDEX('Products'!$E$6:$E$505,MATCH($B463,'Products'!$A$6:$A$505,0)),INDEX('Products'!$F$6:$F$505,MATCH($B463,'Products'!$A$6:$A$505,0))),"")))</f>
      </c>
      <c r="H463" s="15">
        <f>IF(OR($E463="",$G463=""),"",$E463*$G463)</f>
      </c>
      <c r="I463" s="15">
        <f>IF(AND($D463="Out",$E463&lt;&gt;"",$G463&lt;&gt;""),$E463*($G463-IFERROR(INDEX('Products'!$E$6:$E$505,MATCH($B463,'Products'!$A$6:$A$505,0)),0)),"")</f>
      </c>
      <c r="J463" s="12"/>
    </row>
    <row r="464" spans="1:10" x14ac:dyDescent="0.25">
      <c r="A464" s="17"/>
      <c r="B464" s="12"/>
      <c r="C464" s="16">
        <f>IF($B464="","",IFERROR(INDEX('Products'!$B$6:$B$505,MATCH($B464,'Products'!$A$6:$A$505,0)),"Unknown code"))</f>
      </c>
      <c r="D464" s="12"/>
      <c r="E464" s="14"/>
      <c r="F464" s="14"/>
      <c r="G464" s="15">
        <f>IF(OR($B464="",$D464=""),"",IF($F464&lt;&gt;"",$F464,IFERROR(IF($D464="In",INDEX('Products'!$E$6:$E$505,MATCH($B464,'Products'!$A$6:$A$505,0)),INDEX('Products'!$F$6:$F$505,MATCH($B464,'Products'!$A$6:$A$505,0))),"")))</f>
      </c>
      <c r="H464" s="15">
        <f>IF(OR($E464="",$G464=""),"",$E464*$G464)</f>
      </c>
      <c r="I464" s="15">
        <f>IF(AND($D464="Out",$E464&lt;&gt;"",$G464&lt;&gt;""),$E464*($G464-IFERROR(INDEX('Products'!$E$6:$E$505,MATCH($B464,'Products'!$A$6:$A$505,0)),0)),"")</f>
      </c>
      <c r="J464" s="12"/>
    </row>
    <row r="465" spans="1:10" x14ac:dyDescent="0.25">
      <c r="A465" s="17"/>
      <c r="B465" s="12"/>
      <c r="C465" s="16">
        <f>IF($B465="","",IFERROR(INDEX('Products'!$B$6:$B$505,MATCH($B465,'Products'!$A$6:$A$505,0)),"Unknown code"))</f>
      </c>
      <c r="D465" s="12"/>
      <c r="E465" s="14"/>
      <c r="F465" s="14"/>
      <c r="G465" s="15">
        <f>IF(OR($B465="",$D465=""),"",IF($F465&lt;&gt;"",$F465,IFERROR(IF($D465="In",INDEX('Products'!$E$6:$E$505,MATCH($B465,'Products'!$A$6:$A$505,0)),INDEX('Products'!$F$6:$F$505,MATCH($B465,'Products'!$A$6:$A$505,0))),"")))</f>
      </c>
      <c r="H465" s="15">
        <f>IF(OR($E465="",$G465=""),"",$E465*$G465)</f>
      </c>
      <c r="I465" s="15">
        <f>IF(AND($D465="Out",$E465&lt;&gt;"",$G465&lt;&gt;""),$E465*($G465-IFERROR(INDEX('Products'!$E$6:$E$505,MATCH($B465,'Products'!$A$6:$A$505,0)),0)),"")</f>
      </c>
      <c r="J465" s="12"/>
    </row>
    <row r="466" spans="1:10" x14ac:dyDescent="0.25">
      <c r="A466" s="17"/>
      <c r="B466" s="12"/>
      <c r="C466" s="16">
        <f>IF($B466="","",IFERROR(INDEX('Products'!$B$6:$B$505,MATCH($B466,'Products'!$A$6:$A$505,0)),"Unknown code"))</f>
      </c>
      <c r="D466" s="12"/>
      <c r="E466" s="14"/>
      <c r="F466" s="14"/>
      <c r="G466" s="15">
        <f>IF(OR($B466="",$D466=""),"",IF($F466&lt;&gt;"",$F466,IFERROR(IF($D466="In",INDEX('Products'!$E$6:$E$505,MATCH($B466,'Products'!$A$6:$A$505,0)),INDEX('Products'!$F$6:$F$505,MATCH($B466,'Products'!$A$6:$A$505,0))),"")))</f>
      </c>
      <c r="H466" s="15">
        <f>IF(OR($E466="",$G466=""),"",$E466*$G466)</f>
      </c>
      <c r="I466" s="15">
        <f>IF(AND($D466="Out",$E466&lt;&gt;"",$G466&lt;&gt;""),$E466*($G466-IFERROR(INDEX('Products'!$E$6:$E$505,MATCH($B466,'Products'!$A$6:$A$505,0)),0)),"")</f>
      </c>
      <c r="J466" s="12"/>
    </row>
    <row r="467" spans="1:10" x14ac:dyDescent="0.25">
      <c r="A467" s="17"/>
      <c r="B467" s="12"/>
      <c r="C467" s="16">
        <f>IF($B467="","",IFERROR(INDEX('Products'!$B$6:$B$505,MATCH($B467,'Products'!$A$6:$A$505,0)),"Unknown code"))</f>
      </c>
      <c r="D467" s="12"/>
      <c r="E467" s="14"/>
      <c r="F467" s="14"/>
      <c r="G467" s="15">
        <f>IF(OR($B467="",$D467=""),"",IF($F467&lt;&gt;"",$F467,IFERROR(IF($D467="In",INDEX('Products'!$E$6:$E$505,MATCH($B467,'Products'!$A$6:$A$505,0)),INDEX('Products'!$F$6:$F$505,MATCH($B467,'Products'!$A$6:$A$505,0))),"")))</f>
      </c>
      <c r="H467" s="15">
        <f>IF(OR($E467="",$G467=""),"",$E467*$G467)</f>
      </c>
      <c r="I467" s="15">
        <f>IF(AND($D467="Out",$E467&lt;&gt;"",$G467&lt;&gt;""),$E467*($G467-IFERROR(INDEX('Products'!$E$6:$E$505,MATCH($B467,'Products'!$A$6:$A$505,0)),0)),"")</f>
      </c>
      <c r="J467" s="12"/>
    </row>
    <row r="468" spans="1:10" x14ac:dyDescent="0.25">
      <c r="A468" s="17"/>
      <c r="B468" s="12"/>
      <c r="C468" s="16">
        <f>IF($B468="","",IFERROR(INDEX('Products'!$B$6:$B$505,MATCH($B468,'Products'!$A$6:$A$505,0)),"Unknown code"))</f>
      </c>
      <c r="D468" s="12"/>
      <c r="E468" s="14"/>
      <c r="F468" s="14"/>
      <c r="G468" s="15">
        <f>IF(OR($B468="",$D468=""),"",IF($F468&lt;&gt;"",$F468,IFERROR(IF($D468="In",INDEX('Products'!$E$6:$E$505,MATCH($B468,'Products'!$A$6:$A$505,0)),INDEX('Products'!$F$6:$F$505,MATCH($B468,'Products'!$A$6:$A$505,0))),"")))</f>
      </c>
      <c r="H468" s="15">
        <f>IF(OR($E468="",$G468=""),"",$E468*$G468)</f>
      </c>
      <c r="I468" s="15">
        <f>IF(AND($D468="Out",$E468&lt;&gt;"",$G468&lt;&gt;""),$E468*($G468-IFERROR(INDEX('Products'!$E$6:$E$505,MATCH($B468,'Products'!$A$6:$A$505,0)),0)),"")</f>
      </c>
      <c r="J468" s="12"/>
    </row>
    <row r="469" spans="1:10" x14ac:dyDescent="0.25">
      <c r="A469" s="17"/>
      <c r="B469" s="12"/>
      <c r="C469" s="16">
        <f>IF($B469="","",IFERROR(INDEX('Products'!$B$6:$B$505,MATCH($B469,'Products'!$A$6:$A$505,0)),"Unknown code"))</f>
      </c>
      <c r="D469" s="12"/>
      <c r="E469" s="14"/>
      <c r="F469" s="14"/>
      <c r="G469" s="15">
        <f>IF(OR($B469="",$D469=""),"",IF($F469&lt;&gt;"",$F469,IFERROR(IF($D469="In",INDEX('Products'!$E$6:$E$505,MATCH($B469,'Products'!$A$6:$A$505,0)),INDEX('Products'!$F$6:$F$505,MATCH($B469,'Products'!$A$6:$A$505,0))),"")))</f>
      </c>
      <c r="H469" s="15">
        <f>IF(OR($E469="",$G469=""),"",$E469*$G469)</f>
      </c>
      <c r="I469" s="15">
        <f>IF(AND($D469="Out",$E469&lt;&gt;"",$G469&lt;&gt;""),$E469*($G469-IFERROR(INDEX('Products'!$E$6:$E$505,MATCH($B469,'Products'!$A$6:$A$505,0)),0)),"")</f>
      </c>
      <c r="J469" s="12"/>
    </row>
    <row r="470" spans="1:10" x14ac:dyDescent="0.25">
      <c r="A470" s="17"/>
      <c r="B470" s="12"/>
      <c r="C470" s="16">
        <f>IF($B470="","",IFERROR(INDEX('Products'!$B$6:$B$505,MATCH($B470,'Products'!$A$6:$A$505,0)),"Unknown code"))</f>
      </c>
      <c r="D470" s="12"/>
      <c r="E470" s="14"/>
      <c r="F470" s="14"/>
      <c r="G470" s="15">
        <f>IF(OR($B470="",$D470=""),"",IF($F470&lt;&gt;"",$F470,IFERROR(IF($D470="In",INDEX('Products'!$E$6:$E$505,MATCH($B470,'Products'!$A$6:$A$505,0)),INDEX('Products'!$F$6:$F$505,MATCH($B470,'Products'!$A$6:$A$505,0))),"")))</f>
      </c>
      <c r="H470" s="15">
        <f>IF(OR($E470="",$G470=""),"",$E470*$G470)</f>
      </c>
      <c r="I470" s="15">
        <f>IF(AND($D470="Out",$E470&lt;&gt;"",$G470&lt;&gt;""),$E470*($G470-IFERROR(INDEX('Products'!$E$6:$E$505,MATCH($B470,'Products'!$A$6:$A$505,0)),0)),"")</f>
      </c>
      <c r="J470" s="12"/>
    </row>
    <row r="471" spans="1:10" x14ac:dyDescent="0.25">
      <c r="A471" s="17"/>
      <c r="B471" s="12"/>
      <c r="C471" s="16">
        <f>IF($B471="","",IFERROR(INDEX('Products'!$B$6:$B$505,MATCH($B471,'Products'!$A$6:$A$505,0)),"Unknown code"))</f>
      </c>
      <c r="D471" s="12"/>
      <c r="E471" s="14"/>
      <c r="F471" s="14"/>
      <c r="G471" s="15">
        <f>IF(OR($B471="",$D471=""),"",IF($F471&lt;&gt;"",$F471,IFERROR(IF($D471="In",INDEX('Products'!$E$6:$E$505,MATCH($B471,'Products'!$A$6:$A$505,0)),INDEX('Products'!$F$6:$F$505,MATCH($B471,'Products'!$A$6:$A$505,0))),"")))</f>
      </c>
      <c r="H471" s="15">
        <f>IF(OR($E471="",$G471=""),"",$E471*$G471)</f>
      </c>
      <c r="I471" s="15">
        <f>IF(AND($D471="Out",$E471&lt;&gt;"",$G471&lt;&gt;""),$E471*($G471-IFERROR(INDEX('Products'!$E$6:$E$505,MATCH($B471,'Products'!$A$6:$A$505,0)),0)),"")</f>
      </c>
      <c r="J471" s="12"/>
    </row>
    <row r="472" spans="1:10" x14ac:dyDescent="0.25">
      <c r="A472" s="17"/>
      <c r="B472" s="12"/>
      <c r="C472" s="16">
        <f>IF($B472="","",IFERROR(INDEX('Products'!$B$6:$B$505,MATCH($B472,'Products'!$A$6:$A$505,0)),"Unknown code"))</f>
      </c>
      <c r="D472" s="12"/>
      <c r="E472" s="14"/>
      <c r="F472" s="14"/>
      <c r="G472" s="15">
        <f>IF(OR($B472="",$D472=""),"",IF($F472&lt;&gt;"",$F472,IFERROR(IF($D472="In",INDEX('Products'!$E$6:$E$505,MATCH($B472,'Products'!$A$6:$A$505,0)),INDEX('Products'!$F$6:$F$505,MATCH($B472,'Products'!$A$6:$A$505,0))),"")))</f>
      </c>
      <c r="H472" s="15">
        <f>IF(OR($E472="",$G472=""),"",$E472*$G472)</f>
      </c>
      <c r="I472" s="15">
        <f>IF(AND($D472="Out",$E472&lt;&gt;"",$G472&lt;&gt;""),$E472*($G472-IFERROR(INDEX('Products'!$E$6:$E$505,MATCH($B472,'Products'!$A$6:$A$505,0)),0)),"")</f>
      </c>
      <c r="J472" s="12"/>
    </row>
    <row r="473" spans="1:10" x14ac:dyDescent="0.25">
      <c r="A473" s="17"/>
      <c r="B473" s="12"/>
      <c r="C473" s="16">
        <f>IF($B473="","",IFERROR(INDEX('Products'!$B$6:$B$505,MATCH($B473,'Products'!$A$6:$A$505,0)),"Unknown code"))</f>
      </c>
      <c r="D473" s="12"/>
      <c r="E473" s="14"/>
      <c r="F473" s="14"/>
      <c r="G473" s="15">
        <f>IF(OR($B473="",$D473=""),"",IF($F473&lt;&gt;"",$F473,IFERROR(IF($D473="In",INDEX('Products'!$E$6:$E$505,MATCH($B473,'Products'!$A$6:$A$505,0)),INDEX('Products'!$F$6:$F$505,MATCH($B473,'Products'!$A$6:$A$505,0))),"")))</f>
      </c>
      <c r="H473" s="15">
        <f>IF(OR($E473="",$G473=""),"",$E473*$G473)</f>
      </c>
      <c r="I473" s="15">
        <f>IF(AND($D473="Out",$E473&lt;&gt;"",$G473&lt;&gt;""),$E473*($G473-IFERROR(INDEX('Products'!$E$6:$E$505,MATCH($B473,'Products'!$A$6:$A$505,0)),0)),"")</f>
      </c>
      <c r="J473" s="12"/>
    </row>
    <row r="474" spans="1:10" x14ac:dyDescent="0.25">
      <c r="A474" s="17"/>
      <c r="B474" s="12"/>
      <c r="C474" s="16">
        <f>IF($B474="","",IFERROR(INDEX('Products'!$B$6:$B$505,MATCH($B474,'Products'!$A$6:$A$505,0)),"Unknown code"))</f>
      </c>
      <c r="D474" s="12"/>
      <c r="E474" s="14"/>
      <c r="F474" s="14"/>
      <c r="G474" s="15">
        <f>IF(OR($B474="",$D474=""),"",IF($F474&lt;&gt;"",$F474,IFERROR(IF($D474="In",INDEX('Products'!$E$6:$E$505,MATCH($B474,'Products'!$A$6:$A$505,0)),INDEX('Products'!$F$6:$F$505,MATCH($B474,'Products'!$A$6:$A$505,0))),"")))</f>
      </c>
      <c r="H474" s="15">
        <f>IF(OR($E474="",$G474=""),"",$E474*$G474)</f>
      </c>
      <c r="I474" s="15">
        <f>IF(AND($D474="Out",$E474&lt;&gt;"",$G474&lt;&gt;""),$E474*($G474-IFERROR(INDEX('Products'!$E$6:$E$505,MATCH($B474,'Products'!$A$6:$A$505,0)),0)),"")</f>
      </c>
      <c r="J474" s="12"/>
    </row>
    <row r="475" spans="1:10" x14ac:dyDescent="0.25">
      <c r="A475" s="17"/>
      <c r="B475" s="12"/>
      <c r="C475" s="16">
        <f>IF($B475="","",IFERROR(INDEX('Products'!$B$6:$B$505,MATCH($B475,'Products'!$A$6:$A$505,0)),"Unknown code"))</f>
      </c>
      <c r="D475" s="12"/>
      <c r="E475" s="14"/>
      <c r="F475" s="14"/>
      <c r="G475" s="15">
        <f>IF(OR($B475="",$D475=""),"",IF($F475&lt;&gt;"",$F475,IFERROR(IF($D475="In",INDEX('Products'!$E$6:$E$505,MATCH($B475,'Products'!$A$6:$A$505,0)),INDEX('Products'!$F$6:$F$505,MATCH($B475,'Products'!$A$6:$A$505,0))),"")))</f>
      </c>
      <c r="H475" s="15">
        <f>IF(OR($E475="",$G475=""),"",$E475*$G475)</f>
      </c>
      <c r="I475" s="15">
        <f>IF(AND($D475="Out",$E475&lt;&gt;"",$G475&lt;&gt;""),$E475*($G475-IFERROR(INDEX('Products'!$E$6:$E$505,MATCH($B475,'Products'!$A$6:$A$505,0)),0)),"")</f>
      </c>
      <c r="J475" s="12"/>
    </row>
    <row r="476" spans="1:10" x14ac:dyDescent="0.25">
      <c r="A476" s="17"/>
      <c r="B476" s="12"/>
      <c r="C476" s="16">
        <f>IF($B476="","",IFERROR(INDEX('Products'!$B$6:$B$505,MATCH($B476,'Products'!$A$6:$A$505,0)),"Unknown code"))</f>
      </c>
      <c r="D476" s="12"/>
      <c r="E476" s="14"/>
      <c r="F476" s="14"/>
      <c r="G476" s="15">
        <f>IF(OR($B476="",$D476=""),"",IF($F476&lt;&gt;"",$F476,IFERROR(IF($D476="In",INDEX('Products'!$E$6:$E$505,MATCH($B476,'Products'!$A$6:$A$505,0)),INDEX('Products'!$F$6:$F$505,MATCH($B476,'Products'!$A$6:$A$505,0))),"")))</f>
      </c>
      <c r="H476" s="15">
        <f>IF(OR($E476="",$G476=""),"",$E476*$G476)</f>
      </c>
      <c r="I476" s="15">
        <f>IF(AND($D476="Out",$E476&lt;&gt;"",$G476&lt;&gt;""),$E476*($G476-IFERROR(INDEX('Products'!$E$6:$E$505,MATCH($B476,'Products'!$A$6:$A$505,0)),0)),"")</f>
      </c>
      <c r="J476" s="12"/>
    </row>
    <row r="477" spans="1:10" x14ac:dyDescent="0.25">
      <c r="A477" s="17"/>
      <c r="B477" s="12"/>
      <c r="C477" s="16">
        <f>IF($B477="","",IFERROR(INDEX('Products'!$B$6:$B$505,MATCH($B477,'Products'!$A$6:$A$505,0)),"Unknown code"))</f>
      </c>
      <c r="D477" s="12"/>
      <c r="E477" s="14"/>
      <c r="F477" s="14"/>
      <c r="G477" s="15">
        <f>IF(OR($B477="",$D477=""),"",IF($F477&lt;&gt;"",$F477,IFERROR(IF($D477="In",INDEX('Products'!$E$6:$E$505,MATCH($B477,'Products'!$A$6:$A$505,0)),INDEX('Products'!$F$6:$F$505,MATCH($B477,'Products'!$A$6:$A$505,0))),"")))</f>
      </c>
      <c r="H477" s="15">
        <f>IF(OR($E477="",$G477=""),"",$E477*$G477)</f>
      </c>
      <c r="I477" s="15">
        <f>IF(AND($D477="Out",$E477&lt;&gt;"",$G477&lt;&gt;""),$E477*($G477-IFERROR(INDEX('Products'!$E$6:$E$505,MATCH($B477,'Products'!$A$6:$A$505,0)),0)),"")</f>
      </c>
      <c r="J477" s="12"/>
    </row>
    <row r="478" spans="1:10" x14ac:dyDescent="0.25">
      <c r="A478" s="17"/>
      <c r="B478" s="12"/>
      <c r="C478" s="16">
        <f>IF($B478="","",IFERROR(INDEX('Products'!$B$6:$B$505,MATCH($B478,'Products'!$A$6:$A$505,0)),"Unknown code"))</f>
      </c>
      <c r="D478" s="12"/>
      <c r="E478" s="14"/>
      <c r="F478" s="14"/>
      <c r="G478" s="15">
        <f>IF(OR($B478="",$D478=""),"",IF($F478&lt;&gt;"",$F478,IFERROR(IF($D478="In",INDEX('Products'!$E$6:$E$505,MATCH($B478,'Products'!$A$6:$A$505,0)),INDEX('Products'!$F$6:$F$505,MATCH($B478,'Products'!$A$6:$A$505,0))),"")))</f>
      </c>
      <c r="H478" s="15">
        <f>IF(OR($E478="",$G478=""),"",$E478*$G478)</f>
      </c>
      <c r="I478" s="15">
        <f>IF(AND($D478="Out",$E478&lt;&gt;"",$G478&lt;&gt;""),$E478*($G478-IFERROR(INDEX('Products'!$E$6:$E$505,MATCH($B478,'Products'!$A$6:$A$505,0)),0)),"")</f>
      </c>
      <c r="J478" s="12"/>
    </row>
    <row r="479" spans="1:10" x14ac:dyDescent="0.25">
      <c r="A479" s="17"/>
      <c r="B479" s="12"/>
      <c r="C479" s="16">
        <f>IF($B479="","",IFERROR(INDEX('Products'!$B$6:$B$505,MATCH($B479,'Products'!$A$6:$A$505,0)),"Unknown code"))</f>
      </c>
      <c r="D479" s="12"/>
      <c r="E479" s="14"/>
      <c r="F479" s="14"/>
      <c r="G479" s="15">
        <f>IF(OR($B479="",$D479=""),"",IF($F479&lt;&gt;"",$F479,IFERROR(IF($D479="In",INDEX('Products'!$E$6:$E$505,MATCH($B479,'Products'!$A$6:$A$505,0)),INDEX('Products'!$F$6:$F$505,MATCH($B479,'Products'!$A$6:$A$505,0))),"")))</f>
      </c>
      <c r="H479" s="15">
        <f>IF(OR($E479="",$G479=""),"",$E479*$G479)</f>
      </c>
      <c r="I479" s="15">
        <f>IF(AND($D479="Out",$E479&lt;&gt;"",$G479&lt;&gt;""),$E479*($G479-IFERROR(INDEX('Products'!$E$6:$E$505,MATCH($B479,'Products'!$A$6:$A$505,0)),0)),"")</f>
      </c>
      <c r="J479" s="12"/>
    </row>
    <row r="480" spans="1:10" x14ac:dyDescent="0.25">
      <c r="A480" s="17"/>
      <c r="B480" s="12"/>
      <c r="C480" s="16">
        <f>IF($B480="","",IFERROR(INDEX('Products'!$B$6:$B$505,MATCH($B480,'Products'!$A$6:$A$505,0)),"Unknown code"))</f>
      </c>
      <c r="D480" s="12"/>
      <c r="E480" s="14"/>
      <c r="F480" s="14"/>
      <c r="G480" s="15">
        <f>IF(OR($B480="",$D480=""),"",IF($F480&lt;&gt;"",$F480,IFERROR(IF($D480="In",INDEX('Products'!$E$6:$E$505,MATCH($B480,'Products'!$A$6:$A$505,0)),INDEX('Products'!$F$6:$F$505,MATCH($B480,'Products'!$A$6:$A$505,0))),"")))</f>
      </c>
      <c r="H480" s="15">
        <f>IF(OR($E480="",$G480=""),"",$E480*$G480)</f>
      </c>
      <c r="I480" s="15">
        <f>IF(AND($D480="Out",$E480&lt;&gt;"",$G480&lt;&gt;""),$E480*($G480-IFERROR(INDEX('Products'!$E$6:$E$505,MATCH($B480,'Products'!$A$6:$A$505,0)),0)),"")</f>
      </c>
      <c r="J480" s="12"/>
    </row>
    <row r="481" spans="1:10" x14ac:dyDescent="0.25">
      <c r="A481" s="17"/>
      <c r="B481" s="12"/>
      <c r="C481" s="16">
        <f>IF($B481="","",IFERROR(INDEX('Products'!$B$6:$B$505,MATCH($B481,'Products'!$A$6:$A$505,0)),"Unknown code"))</f>
      </c>
      <c r="D481" s="12"/>
      <c r="E481" s="14"/>
      <c r="F481" s="14"/>
      <c r="G481" s="15">
        <f>IF(OR($B481="",$D481=""),"",IF($F481&lt;&gt;"",$F481,IFERROR(IF($D481="In",INDEX('Products'!$E$6:$E$505,MATCH($B481,'Products'!$A$6:$A$505,0)),INDEX('Products'!$F$6:$F$505,MATCH($B481,'Products'!$A$6:$A$505,0))),"")))</f>
      </c>
      <c r="H481" s="15">
        <f>IF(OR($E481="",$G481=""),"",$E481*$G481)</f>
      </c>
      <c r="I481" s="15">
        <f>IF(AND($D481="Out",$E481&lt;&gt;"",$G481&lt;&gt;""),$E481*($G481-IFERROR(INDEX('Products'!$E$6:$E$505,MATCH($B481,'Products'!$A$6:$A$505,0)),0)),"")</f>
      </c>
      <c r="J481" s="12"/>
    </row>
    <row r="482" spans="1:10" x14ac:dyDescent="0.25">
      <c r="A482" s="17"/>
      <c r="B482" s="12"/>
      <c r="C482" s="16">
        <f>IF($B482="","",IFERROR(INDEX('Products'!$B$6:$B$505,MATCH($B482,'Products'!$A$6:$A$505,0)),"Unknown code"))</f>
      </c>
      <c r="D482" s="12"/>
      <c r="E482" s="14"/>
      <c r="F482" s="14"/>
      <c r="G482" s="15">
        <f>IF(OR($B482="",$D482=""),"",IF($F482&lt;&gt;"",$F482,IFERROR(IF($D482="In",INDEX('Products'!$E$6:$E$505,MATCH($B482,'Products'!$A$6:$A$505,0)),INDEX('Products'!$F$6:$F$505,MATCH($B482,'Products'!$A$6:$A$505,0))),"")))</f>
      </c>
      <c r="H482" s="15">
        <f>IF(OR($E482="",$G482=""),"",$E482*$G482)</f>
      </c>
      <c r="I482" s="15">
        <f>IF(AND($D482="Out",$E482&lt;&gt;"",$G482&lt;&gt;""),$E482*($G482-IFERROR(INDEX('Products'!$E$6:$E$505,MATCH($B482,'Products'!$A$6:$A$505,0)),0)),"")</f>
      </c>
      <c r="J482" s="12"/>
    </row>
    <row r="483" spans="1:10" x14ac:dyDescent="0.25">
      <c r="A483" s="17"/>
      <c r="B483" s="12"/>
      <c r="C483" s="16">
        <f>IF($B483="","",IFERROR(INDEX('Products'!$B$6:$B$505,MATCH($B483,'Products'!$A$6:$A$505,0)),"Unknown code"))</f>
      </c>
      <c r="D483" s="12"/>
      <c r="E483" s="14"/>
      <c r="F483" s="14"/>
      <c r="G483" s="15">
        <f>IF(OR($B483="",$D483=""),"",IF($F483&lt;&gt;"",$F483,IFERROR(IF($D483="In",INDEX('Products'!$E$6:$E$505,MATCH($B483,'Products'!$A$6:$A$505,0)),INDEX('Products'!$F$6:$F$505,MATCH($B483,'Products'!$A$6:$A$505,0))),"")))</f>
      </c>
      <c r="H483" s="15">
        <f>IF(OR($E483="",$G483=""),"",$E483*$G483)</f>
      </c>
      <c r="I483" s="15">
        <f>IF(AND($D483="Out",$E483&lt;&gt;"",$G483&lt;&gt;""),$E483*($G483-IFERROR(INDEX('Products'!$E$6:$E$505,MATCH($B483,'Products'!$A$6:$A$505,0)),0)),"")</f>
      </c>
      <c r="J483" s="12"/>
    </row>
    <row r="484" spans="1:10" x14ac:dyDescent="0.25">
      <c r="A484" s="17"/>
      <c r="B484" s="12"/>
      <c r="C484" s="16">
        <f>IF($B484="","",IFERROR(INDEX('Products'!$B$6:$B$505,MATCH($B484,'Products'!$A$6:$A$505,0)),"Unknown code"))</f>
      </c>
      <c r="D484" s="12"/>
      <c r="E484" s="14"/>
      <c r="F484" s="14"/>
      <c r="G484" s="15">
        <f>IF(OR($B484="",$D484=""),"",IF($F484&lt;&gt;"",$F484,IFERROR(IF($D484="In",INDEX('Products'!$E$6:$E$505,MATCH($B484,'Products'!$A$6:$A$505,0)),INDEX('Products'!$F$6:$F$505,MATCH($B484,'Products'!$A$6:$A$505,0))),"")))</f>
      </c>
      <c r="H484" s="15">
        <f>IF(OR($E484="",$G484=""),"",$E484*$G484)</f>
      </c>
      <c r="I484" s="15">
        <f>IF(AND($D484="Out",$E484&lt;&gt;"",$G484&lt;&gt;""),$E484*($G484-IFERROR(INDEX('Products'!$E$6:$E$505,MATCH($B484,'Products'!$A$6:$A$505,0)),0)),"")</f>
      </c>
      <c r="J484" s="12"/>
    </row>
    <row r="485" spans="1:10" x14ac:dyDescent="0.25">
      <c r="A485" s="17"/>
      <c r="B485" s="12"/>
      <c r="C485" s="16">
        <f>IF($B485="","",IFERROR(INDEX('Products'!$B$6:$B$505,MATCH($B485,'Products'!$A$6:$A$505,0)),"Unknown code"))</f>
      </c>
      <c r="D485" s="12"/>
      <c r="E485" s="14"/>
      <c r="F485" s="14"/>
      <c r="G485" s="15">
        <f>IF(OR($B485="",$D485=""),"",IF($F485&lt;&gt;"",$F485,IFERROR(IF($D485="In",INDEX('Products'!$E$6:$E$505,MATCH($B485,'Products'!$A$6:$A$505,0)),INDEX('Products'!$F$6:$F$505,MATCH($B485,'Products'!$A$6:$A$505,0))),"")))</f>
      </c>
      <c r="H485" s="15">
        <f>IF(OR($E485="",$G485=""),"",$E485*$G485)</f>
      </c>
      <c r="I485" s="15">
        <f>IF(AND($D485="Out",$E485&lt;&gt;"",$G485&lt;&gt;""),$E485*($G485-IFERROR(INDEX('Products'!$E$6:$E$505,MATCH($B485,'Products'!$A$6:$A$505,0)),0)),"")</f>
      </c>
      <c r="J485" s="12"/>
    </row>
    <row r="486" spans="1:10" x14ac:dyDescent="0.25">
      <c r="A486" s="17"/>
      <c r="B486" s="12"/>
      <c r="C486" s="16">
        <f>IF($B486="","",IFERROR(INDEX('Products'!$B$6:$B$505,MATCH($B486,'Products'!$A$6:$A$505,0)),"Unknown code"))</f>
      </c>
      <c r="D486" s="12"/>
      <c r="E486" s="14"/>
      <c r="F486" s="14"/>
      <c r="G486" s="15">
        <f>IF(OR($B486="",$D486=""),"",IF($F486&lt;&gt;"",$F486,IFERROR(IF($D486="In",INDEX('Products'!$E$6:$E$505,MATCH($B486,'Products'!$A$6:$A$505,0)),INDEX('Products'!$F$6:$F$505,MATCH($B486,'Products'!$A$6:$A$505,0))),"")))</f>
      </c>
      <c r="H486" s="15">
        <f>IF(OR($E486="",$G486=""),"",$E486*$G486)</f>
      </c>
      <c r="I486" s="15">
        <f>IF(AND($D486="Out",$E486&lt;&gt;"",$G486&lt;&gt;""),$E486*($G486-IFERROR(INDEX('Products'!$E$6:$E$505,MATCH($B486,'Products'!$A$6:$A$505,0)),0)),"")</f>
      </c>
      <c r="J486" s="12"/>
    </row>
    <row r="487" spans="1:10" x14ac:dyDescent="0.25">
      <c r="A487" s="17"/>
      <c r="B487" s="12"/>
      <c r="C487" s="16">
        <f>IF($B487="","",IFERROR(INDEX('Products'!$B$6:$B$505,MATCH($B487,'Products'!$A$6:$A$505,0)),"Unknown code"))</f>
      </c>
      <c r="D487" s="12"/>
      <c r="E487" s="14"/>
      <c r="F487" s="14"/>
      <c r="G487" s="15">
        <f>IF(OR($B487="",$D487=""),"",IF($F487&lt;&gt;"",$F487,IFERROR(IF($D487="In",INDEX('Products'!$E$6:$E$505,MATCH($B487,'Products'!$A$6:$A$505,0)),INDEX('Products'!$F$6:$F$505,MATCH($B487,'Products'!$A$6:$A$505,0))),"")))</f>
      </c>
      <c r="H487" s="15">
        <f>IF(OR($E487="",$G487=""),"",$E487*$G487)</f>
      </c>
      <c r="I487" s="15">
        <f>IF(AND($D487="Out",$E487&lt;&gt;"",$G487&lt;&gt;""),$E487*($G487-IFERROR(INDEX('Products'!$E$6:$E$505,MATCH($B487,'Products'!$A$6:$A$505,0)),0)),"")</f>
      </c>
      <c r="J487" s="12"/>
    </row>
    <row r="488" spans="1:10" x14ac:dyDescent="0.25">
      <c r="A488" s="17"/>
      <c r="B488" s="12"/>
      <c r="C488" s="16">
        <f>IF($B488="","",IFERROR(INDEX('Products'!$B$6:$B$505,MATCH($B488,'Products'!$A$6:$A$505,0)),"Unknown code"))</f>
      </c>
      <c r="D488" s="12"/>
      <c r="E488" s="14"/>
      <c r="F488" s="14"/>
      <c r="G488" s="15">
        <f>IF(OR($B488="",$D488=""),"",IF($F488&lt;&gt;"",$F488,IFERROR(IF($D488="In",INDEX('Products'!$E$6:$E$505,MATCH($B488,'Products'!$A$6:$A$505,0)),INDEX('Products'!$F$6:$F$505,MATCH($B488,'Products'!$A$6:$A$505,0))),"")))</f>
      </c>
      <c r="H488" s="15">
        <f>IF(OR($E488="",$G488=""),"",$E488*$G488)</f>
      </c>
      <c r="I488" s="15">
        <f>IF(AND($D488="Out",$E488&lt;&gt;"",$G488&lt;&gt;""),$E488*($G488-IFERROR(INDEX('Products'!$E$6:$E$505,MATCH($B488,'Products'!$A$6:$A$505,0)),0)),"")</f>
      </c>
      <c r="J488" s="12"/>
    </row>
    <row r="489" spans="1:10" x14ac:dyDescent="0.25">
      <c r="A489" s="17"/>
      <c r="B489" s="12"/>
      <c r="C489" s="16">
        <f>IF($B489="","",IFERROR(INDEX('Products'!$B$6:$B$505,MATCH($B489,'Products'!$A$6:$A$505,0)),"Unknown code"))</f>
      </c>
      <c r="D489" s="12"/>
      <c r="E489" s="14"/>
      <c r="F489" s="14"/>
      <c r="G489" s="15">
        <f>IF(OR($B489="",$D489=""),"",IF($F489&lt;&gt;"",$F489,IFERROR(IF($D489="In",INDEX('Products'!$E$6:$E$505,MATCH($B489,'Products'!$A$6:$A$505,0)),INDEX('Products'!$F$6:$F$505,MATCH($B489,'Products'!$A$6:$A$505,0))),"")))</f>
      </c>
      <c r="H489" s="15">
        <f>IF(OR($E489="",$G489=""),"",$E489*$G489)</f>
      </c>
      <c r="I489" s="15">
        <f>IF(AND($D489="Out",$E489&lt;&gt;"",$G489&lt;&gt;""),$E489*($G489-IFERROR(INDEX('Products'!$E$6:$E$505,MATCH($B489,'Products'!$A$6:$A$505,0)),0)),"")</f>
      </c>
      <c r="J489" s="12"/>
    </row>
    <row r="490" spans="1:10" x14ac:dyDescent="0.25">
      <c r="A490" s="17"/>
      <c r="B490" s="12"/>
      <c r="C490" s="16">
        <f>IF($B490="","",IFERROR(INDEX('Products'!$B$6:$B$505,MATCH($B490,'Products'!$A$6:$A$505,0)),"Unknown code"))</f>
      </c>
      <c r="D490" s="12"/>
      <c r="E490" s="14"/>
      <c r="F490" s="14"/>
      <c r="G490" s="15">
        <f>IF(OR($B490="",$D490=""),"",IF($F490&lt;&gt;"",$F490,IFERROR(IF($D490="In",INDEX('Products'!$E$6:$E$505,MATCH($B490,'Products'!$A$6:$A$505,0)),INDEX('Products'!$F$6:$F$505,MATCH($B490,'Products'!$A$6:$A$505,0))),"")))</f>
      </c>
      <c r="H490" s="15">
        <f>IF(OR($E490="",$G490=""),"",$E490*$G490)</f>
      </c>
      <c r="I490" s="15">
        <f>IF(AND($D490="Out",$E490&lt;&gt;"",$G490&lt;&gt;""),$E490*($G490-IFERROR(INDEX('Products'!$E$6:$E$505,MATCH($B490,'Products'!$A$6:$A$505,0)),0)),"")</f>
      </c>
      <c r="J490" s="12"/>
    </row>
    <row r="491" spans="1:10" x14ac:dyDescent="0.25">
      <c r="A491" s="17"/>
      <c r="B491" s="12"/>
      <c r="C491" s="16">
        <f>IF($B491="","",IFERROR(INDEX('Products'!$B$6:$B$505,MATCH($B491,'Products'!$A$6:$A$505,0)),"Unknown code"))</f>
      </c>
      <c r="D491" s="12"/>
      <c r="E491" s="14"/>
      <c r="F491" s="14"/>
      <c r="G491" s="15">
        <f>IF(OR($B491="",$D491=""),"",IF($F491&lt;&gt;"",$F491,IFERROR(IF($D491="In",INDEX('Products'!$E$6:$E$505,MATCH($B491,'Products'!$A$6:$A$505,0)),INDEX('Products'!$F$6:$F$505,MATCH($B491,'Products'!$A$6:$A$505,0))),"")))</f>
      </c>
      <c r="H491" s="15">
        <f>IF(OR($E491="",$G491=""),"",$E491*$G491)</f>
      </c>
      <c r="I491" s="15">
        <f>IF(AND($D491="Out",$E491&lt;&gt;"",$G491&lt;&gt;""),$E491*($G491-IFERROR(INDEX('Products'!$E$6:$E$505,MATCH($B491,'Products'!$A$6:$A$505,0)),0)),"")</f>
      </c>
      <c r="J491" s="12"/>
    </row>
    <row r="492" spans="1:10" x14ac:dyDescent="0.25">
      <c r="A492" s="17"/>
      <c r="B492" s="12"/>
      <c r="C492" s="16">
        <f>IF($B492="","",IFERROR(INDEX('Products'!$B$6:$B$505,MATCH($B492,'Products'!$A$6:$A$505,0)),"Unknown code"))</f>
      </c>
      <c r="D492" s="12"/>
      <c r="E492" s="14"/>
      <c r="F492" s="14"/>
      <c r="G492" s="15">
        <f>IF(OR($B492="",$D492=""),"",IF($F492&lt;&gt;"",$F492,IFERROR(IF($D492="In",INDEX('Products'!$E$6:$E$505,MATCH($B492,'Products'!$A$6:$A$505,0)),INDEX('Products'!$F$6:$F$505,MATCH($B492,'Products'!$A$6:$A$505,0))),"")))</f>
      </c>
      <c r="H492" s="15">
        <f>IF(OR($E492="",$G492=""),"",$E492*$G492)</f>
      </c>
      <c r="I492" s="15">
        <f>IF(AND($D492="Out",$E492&lt;&gt;"",$G492&lt;&gt;""),$E492*($G492-IFERROR(INDEX('Products'!$E$6:$E$505,MATCH($B492,'Products'!$A$6:$A$505,0)),0)),"")</f>
      </c>
      <c r="J492" s="12"/>
    </row>
    <row r="493" spans="1:10" x14ac:dyDescent="0.25">
      <c r="A493" s="17"/>
      <c r="B493" s="12"/>
      <c r="C493" s="16">
        <f>IF($B493="","",IFERROR(INDEX('Products'!$B$6:$B$505,MATCH($B493,'Products'!$A$6:$A$505,0)),"Unknown code"))</f>
      </c>
      <c r="D493" s="12"/>
      <c r="E493" s="14"/>
      <c r="F493" s="14"/>
      <c r="G493" s="15">
        <f>IF(OR($B493="",$D493=""),"",IF($F493&lt;&gt;"",$F493,IFERROR(IF($D493="In",INDEX('Products'!$E$6:$E$505,MATCH($B493,'Products'!$A$6:$A$505,0)),INDEX('Products'!$F$6:$F$505,MATCH($B493,'Products'!$A$6:$A$505,0))),"")))</f>
      </c>
      <c r="H493" s="15">
        <f>IF(OR($E493="",$G493=""),"",$E493*$G493)</f>
      </c>
      <c r="I493" s="15">
        <f>IF(AND($D493="Out",$E493&lt;&gt;"",$G493&lt;&gt;""),$E493*($G493-IFERROR(INDEX('Products'!$E$6:$E$505,MATCH($B493,'Products'!$A$6:$A$505,0)),0)),"")</f>
      </c>
      <c r="J493" s="12"/>
    </row>
    <row r="494" spans="1:10" x14ac:dyDescent="0.25">
      <c r="A494" s="17"/>
      <c r="B494" s="12"/>
      <c r="C494" s="16">
        <f>IF($B494="","",IFERROR(INDEX('Products'!$B$6:$B$505,MATCH($B494,'Products'!$A$6:$A$505,0)),"Unknown code"))</f>
      </c>
      <c r="D494" s="12"/>
      <c r="E494" s="14"/>
      <c r="F494" s="14"/>
      <c r="G494" s="15">
        <f>IF(OR($B494="",$D494=""),"",IF($F494&lt;&gt;"",$F494,IFERROR(IF($D494="In",INDEX('Products'!$E$6:$E$505,MATCH($B494,'Products'!$A$6:$A$505,0)),INDEX('Products'!$F$6:$F$505,MATCH($B494,'Products'!$A$6:$A$505,0))),"")))</f>
      </c>
      <c r="H494" s="15">
        <f>IF(OR($E494="",$G494=""),"",$E494*$G494)</f>
      </c>
      <c r="I494" s="15">
        <f>IF(AND($D494="Out",$E494&lt;&gt;"",$G494&lt;&gt;""),$E494*($G494-IFERROR(INDEX('Products'!$E$6:$E$505,MATCH($B494,'Products'!$A$6:$A$505,0)),0)),"")</f>
      </c>
      <c r="J494" s="12"/>
    </row>
    <row r="495" spans="1:10" x14ac:dyDescent="0.25">
      <c r="A495" s="17"/>
      <c r="B495" s="12"/>
      <c r="C495" s="16">
        <f>IF($B495="","",IFERROR(INDEX('Products'!$B$6:$B$505,MATCH($B495,'Products'!$A$6:$A$505,0)),"Unknown code"))</f>
      </c>
      <c r="D495" s="12"/>
      <c r="E495" s="14"/>
      <c r="F495" s="14"/>
      <c r="G495" s="15">
        <f>IF(OR($B495="",$D495=""),"",IF($F495&lt;&gt;"",$F495,IFERROR(IF($D495="In",INDEX('Products'!$E$6:$E$505,MATCH($B495,'Products'!$A$6:$A$505,0)),INDEX('Products'!$F$6:$F$505,MATCH($B495,'Products'!$A$6:$A$505,0))),"")))</f>
      </c>
      <c r="H495" s="15">
        <f>IF(OR($E495="",$G495=""),"",$E495*$G495)</f>
      </c>
      <c r="I495" s="15">
        <f>IF(AND($D495="Out",$E495&lt;&gt;"",$G495&lt;&gt;""),$E495*($G495-IFERROR(INDEX('Products'!$E$6:$E$505,MATCH($B495,'Products'!$A$6:$A$505,0)),0)),"")</f>
      </c>
      <c r="J495" s="12"/>
    </row>
    <row r="496" spans="1:10" x14ac:dyDescent="0.25">
      <c r="A496" s="17"/>
      <c r="B496" s="12"/>
      <c r="C496" s="16">
        <f>IF($B496="","",IFERROR(INDEX('Products'!$B$6:$B$505,MATCH($B496,'Products'!$A$6:$A$505,0)),"Unknown code"))</f>
      </c>
      <c r="D496" s="12"/>
      <c r="E496" s="14"/>
      <c r="F496" s="14"/>
      <c r="G496" s="15">
        <f>IF(OR($B496="",$D496=""),"",IF($F496&lt;&gt;"",$F496,IFERROR(IF($D496="In",INDEX('Products'!$E$6:$E$505,MATCH($B496,'Products'!$A$6:$A$505,0)),INDEX('Products'!$F$6:$F$505,MATCH($B496,'Products'!$A$6:$A$505,0))),"")))</f>
      </c>
      <c r="H496" s="15">
        <f>IF(OR($E496="",$G496=""),"",$E496*$G496)</f>
      </c>
      <c r="I496" s="15">
        <f>IF(AND($D496="Out",$E496&lt;&gt;"",$G496&lt;&gt;""),$E496*($G496-IFERROR(INDEX('Products'!$E$6:$E$505,MATCH($B496,'Products'!$A$6:$A$505,0)),0)),"")</f>
      </c>
      <c r="J496" s="12"/>
    </row>
    <row r="497" spans="1:10" x14ac:dyDescent="0.25">
      <c r="A497" s="17"/>
      <c r="B497" s="12"/>
      <c r="C497" s="16">
        <f>IF($B497="","",IFERROR(INDEX('Products'!$B$6:$B$505,MATCH($B497,'Products'!$A$6:$A$505,0)),"Unknown code"))</f>
      </c>
      <c r="D497" s="12"/>
      <c r="E497" s="14"/>
      <c r="F497" s="14"/>
      <c r="G497" s="15">
        <f>IF(OR($B497="",$D497=""),"",IF($F497&lt;&gt;"",$F497,IFERROR(IF($D497="In",INDEX('Products'!$E$6:$E$505,MATCH($B497,'Products'!$A$6:$A$505,0)),INDEX('Products'!$F$6:$F$505,MATCH($B497,'Products'!$A$6:$A$505,0))),"")))</f>
      </c>
      <c r="H497" s="15">
        <f>IF(OR($E497="",$G497=""),"",$E497*$G497)</f>
      </c>
      <c r="I497" s="15">
        <f>IF(AND($D497="Out",$E497&lt;&gt;"",$G497&lt;&gt;""),$E497*($G497-IFERROR(INDEX('Products'!$E$6:$E$505,MATCH($B497,'Products'!$A$6:$A$505,0)),0)),"")</f>
      </c>
      <c r="J497" s="12"/>
    </row>
    <row r="498" spans="1:10" x14ac:dyDescent="0.25">
      <c r="A498" s="17"/>
      <c r="B498" s="12"/>
      <c r="C498" s="16">
        <f>IF($B498="","",IFERROR(INDEX('Products'!$B$6:$B$505,MATCH($B498,'Products'!$A$6:$A$505,0)),"Unknown code"))</f>
      </c>
      <c r="D498" s="12"/>
      <c r="E498" s="14"/>
      <c r="F498" s="14"/>
      <c r="G498" s="15">
        <f>IF(OR($B498="",$D498=""),"",IF($F498&lt;&gt;"",$F498,IFERROR(IF($D498="In",INDEX('Products'!$E$6:$E$505,MATCH($B498,'Products'!$A$6:$A$505,0)),INDEX('Products'!$F$6:$F$505,MATCH($B498,'Products'!$A$6:$A$505,0))),"")))</f>
      </c>
      <c r="H498" s="15">
        <f>IF(OR($E498="",$G498=""),"",$E498*$G498)</f>
      </c>
      <c r="I498" s="15">
        <f>IF(AND($D498="Out",$E498&lt;&gt;"",$G498&lt;&gt;""),$E498*($G498-IFERROR(INDEX('Products'!$E$6:$E$505,MATCH($B498,'Products'!$A$6:$A$505,0)),0)),"")</f>
      </c>
      <c r="J498" s="12"/>
    </row>
    <row r="499" spans="1:10" x14ac:dyDescent="0.25">
      <c r="A499" s="17"/>
      <c r="B499" s="12"/>
      <c r="C499" s="16">
        <f>IF($B499="","",IFERROR(INDEX('Products'!$B$6:$B$505,MATCH($B499,'Products'!$A$6:$A$505,0)),"Unknown code"))</f>
      </c>
      <c r="D499" s="12"/>
      <c r="E499" s="14"/>
      <c r="F499" s="14"/>
      <c r="G499" s="15">
        <f>IF(OR($B499="",$D499=""),"",IF($F499&lt;&gt;"",$F499,IFERROR(IF($D499="In",INDEX('Products'!$E$6:$E$505,MATCH($B499,'Products'!$A$6:$A$505,0)),INDEX('Products'!$F$6:$F$505,MATCH($B499,'Products'!$A$6:$A$505,0))),"")))</f>
      </c>
      <c r="H499" s="15">
        <f>IF(OR($E499="",$G499=""),"",$E499*$G499)</f>
      </c>
      <c r="I499" s="15">
        <f>IF(AND($D499="Out",$E499&lt;&gt;"",$G499&lt;&gt;""),$E499*($G499-IFERROR(INDEX('Products'!$E$6:$E$505,MATCH($B499,'Products'!$A$6:$A$505,0)),0)),"")</f>
      </c>
      <c r="J499" s="12"/>
    </row>
    <row r="500" spans="1:10" x14ac:dyDescent="0.25">
      <c r="A500" s="17"/>
      <c r="B500" s="12"/>
      <c r="C500" s="16">
        <f>IF($B500="","",IFERROR(INDEX('Products'!$B$6:$B$505,MATCH($B500,'Products'!$A$6:$A$505,0)),"Unknown code"))</f>
      </c>
      <c r="D500" s="12"/>
      <c r="E500" s="14"/>
      <c r="F500" s="14"/>
      <c r="G500" s="15">
        <f>IF(OR($B500="",$D500=""),"",IF($F500&lt;&gt;"",$F500,IFERROR(IF($D500="In",INDEX('Products'!$E$6:$E$505,MATCH($B500,'Products'!$A$6:$A$505,0)),INDEX('Products'!$F$6:$F$505,MATCH($B500,'Products'!$A$6:$A$505,0))),"")))</f>
      </c>
      <c r="H500" s="15">
        <f>IF(OR($E500="",$G500=""),"",$E500*$G500)</f>
      </c>
      <c r="I500" s="15">
        <f>IF(AND($D500="Out",$E500&lt;&gt;"",$G500&lt;&gt;""),$E500*($G500-IFERROR(INDEX('Products'!$E$6:$E$505,MATCH($B500,'Products'!$A$6:$A$505,0)),0)),"")</f>
      </c>
      <c r="J500" s="12"/>
    </row>
    <row r="501" spans="1:10" x14ac:dyDescent="0.25">
      <c r="A501" s="17"/>
      <c r="B501" s="12"/>
      <c r="C501" s="16">
        <f>IF($B501="","",IFERROR(INDEX('Products'!$B$6:$B$505,MATCH($B501,'Products'!$A$6:$A$505,0)),"Unknown code"))</f>
      </c>
      <c r="D501" s="12"/>
      <c r="E501" s="14"/>
      <c r="F501" s="14"/>
      <c r="G501" s="15">
        <f>IF(OR($B501="",$D501=""),"",IF($F501&lt;&gt;"",$F501,IFERROR(IF($D501="In",INDEX('Products'!$E$6:$E$505,MATCH($B501,'Products'!$A$6:$A$505,0)),INDEX('Products'!$F$6:$F$505,MATCH($B501,'Products'!$A$6:$A$505,0))),"")))</f>
      </c>
      <c r="H501" s="15">
        <f>IF(OR($E501="",$G501=""),"",$E501*$G501)</f>
      </c>
      <c r="I501" s="15">
        <f>IF(AND($D501="Out",$E501&lt;&gt;"",$G501&lt;&gt;""),$E501*($G501-IFERROR(INDEX('Products'!$E$6:$E$505,MATCH($B501,'Products'!$A$6:$A$505,0)),0)),"")</f>
      </c>
      <c r="J501" s="12"/>
    </row>
    <row r="502" spans="1:10" x14ac:dyDescent="0.25">
      <c r="A502" s="17"/>
      <c r="B502" s="12"/>
      <c r="C502" s="16">
        <f>IF($B502="","",IFERROR(INDEX('Products'!$B$6:$B$505,MATCH($B502,'Products'!$A$6:$A$505,0)),"Unknown code"))</f>
      </c>
      <c r="D502" s="12"/>
      <c r="E502" s="14"/>
      <c r="F502" s="14"/>
      <c r="G502" s="15">
        <f>IF(OR($B502="",$D502=""),"",IF($F502&lt;&gt;"",$F502,IFERROR(IF($D502="In",INDEX('Products'!$E$6:$E$505,MATCH($B502,'Products'!$A$6:$A$505,0)),INDEX('Products'!$F$6:$F$505,MATCH($B502,'Products'!$A$6:$A$505,0))),"")))</f>
      </c>
      <c r="H502" s="15">
        <f>IF(OR($E502="",$G502=""),"",$E502*$G502)</f>
      </c>
      <c r="I502" s="15">
        <f>IF(AND($D502="Out",$E502&lt;&gt;"",$G502&lt;&gt;""),$E502*($G502-IFERROR(INDEX('Products'!$E$6:$E$505,MATCH($B502,'Products'!$A$6:$A$505,0)),0)),"")</f>
      </c>
      <c r="J502" s="12"/>
    </row>
    <row r="503" spans="1:10" x14ac:dyDescent="0.25">
      <c r="A503" s="17"/>
      <c r="B503" s="12"/>
      <c r="C503" s="16">
        <f>IF($B503="","",IFERROR(INDEX('Products'!$B$6:$B$505,MATCH($B503,'Products'!$A$6:$A$505,0)),"Unknown code"))</f>
      </c>
      <c r="D503" s="12"/>
      <c r="E503" s="14"/>
      <c r="F503" s="14"/>
      <c r="G503" s="15">
        <f>IF(OR($B503="",$D503=""),"",IF($F503&lt;&gt;"",$F503,IFERROR(IF($D503="In",INDEX('Products'!$E$6:$E$505,MATCH($B503,'Products'!$A$6:$A$505,0)),INDEX('Products'!$F$6:$F$505,MATCH($B503,'Products'!$A$6:$A$505,0))),"")))</f>
      </c>
      <c r="H503" s="15">
        <f>IF(OR($E503="",$G503=""),"",$E503*$G503)</f>
      </c>
      <c r="I503" s="15">
        <f>IF(AND($D503="Out",$E503&lt;&gt;"",$G503&lt;&gt;""),$E503*($G503-IFERROR(INDEX('Products'!$E$6:$E$505,MATCH($B503,'Products'!$A$6:$A$505,0)),0)),"")</f>
      </c>
      <c r="J503" s="12"/>
    </row>
    <row r="504" spans="1:10" x14ac:dyDescent="0.25">
      <c r="A504" s="17"/>
      <c r="B504" s="12"/>
      <c r="C504" s="16">
        <f>IF($B504="","",IFERROR(INDEX('Products'!$B$6:$B$505,MATCH($B504,'Products'!$A$6:$A$505,0)),"Unknown code"))</f>
      </c>
      <c r="D504" s="12"/>
      <c r="E504" s="14"/>
      <c r="F504" s="14"/>
      <c r="G504" s="15">
        <f>IF(OR($B504="",$D504=""),"",IF($F504&lt;&gt;"",$F504,IFERROR(IF($D504="In",INDEX('Products'!$E$6:$E$505,MATCH($B504,'Products'!$A$6:$A$505,0)),INDEX('Products'!$F$6:$F$505,MATCH($B504,'Products'!$A$6:$A$505,0))),"")))</f>
      </c>
      <c r="H504" s="15">
        <f>IF(OR($E504="",$G504=""),"",$E504*$G504)</f>
      </c>
      <c r="I504" s="15">
        <f>IF(AND($D504="Out",$E504&lt;&gt;"",$G504&lt;&gt;""),$E504*($G504-IFERROR(INDEX('Products'!$E$6:$E$505,MATCH($B504,'Products'!$A$6:$A$505,0)),0)),"")</f>
      </c>
      <c r="J504" s="12"/>
    </row>
    <row r="505" spans="1:10" x14ac:dyDescent="0.25">
      <c r="A505" s="17"/>
      <c r="B505" s="12"/>
      <c r="C505" s="16">
        <f>IF($B505="","",IFERROR(INDEX('Products'!$B$6:$B$505,MATCH($B505,'Products'!$A$6:$A$505,0)),"Unknown code"))</f>
      </c>
      <c r="D505" s="12"/>
      <c r="E505" s="14"/>
      <c r="F505" s="14"/>
      <c r="G505" s="15">
        <f>IF(OR($B505="",$D505=""),"",IF($F505&lt;&gt;"",$F505,IFERROR(IF($D505="In",INDEX('Products'!$E$6:$E$505,MATCH($B505,'Products'!$A$6:$A$505,0)),INDEX('Products'!$F$6:$F$505,MATCH($B505,'Products'!$A$6:$A$505,0))),"")))</f>
      </c>
      <c r="H505" s="15">
        <f>IF(OR($E505="",$G505=""),"",$E505*$G505)</f>
      </c>
      <c r="I505" s="15">
        <f>IF(AND($D505="Out",$E505&lt;&gt;"",$G505&lt;&gt;""),$E505*($G505-IFERROR(INDEX('Products'!$E$6:$E$505,MATCH($B505,'Products'!$A$6:$A$505,0)),0)),"")</f>
      </c>
      <c r="J505" s="12"/>
    </row>
    <row r="506" spans="1:10" x14ac:dyDescent="0.25">
      <c r="A506" s="17"/>
      <c r="B506" s="12"/>
      <c r="C506" s="16">
        <f>IF($B506="","",IFERROR(INDEX('Products'!$B$6:$B$505,MATCH($B506,'Products'!$A$6:$A$505,0)),"Unknown code"))</f>
      </c>
      <c r="D506" s="12"/>
      <c r="E506" s="14"/>
      <c r="F506" s="14"/>
      <c r="G506" s="15">
        <f>IF(OR($B506="",$D506=""),"",IF($F506&lt;&gt;"",$F506,IFERROR(IF($D506="In",INDEX('Products'!$E$6:$E$505,MATCH($B506,'Products'!$A$6:$A$505,0)),INDEX('Products'!$F$6:$F$505,MATCH($B506,'Products'!$A$6:$A$505,0))),"")))</f>
      </c>
      <c r="H506" s="15">
        <f>IF(OR($E506="",$G506=""),"",$E506*$G506)</f>
      </c>
      <c r="I506" s="15">
        <f>IF(AND($D506="Out",$E506&lt;&gt;"",$G506&lt;&gt;""),$E506*($G506-IFERROR(INDEX('Products'!$E$6:$E$505,MATCH($B506,'Products'!$A$6:$A$505,0)),0)),"")</f>
      </c>
      <c r="J506" s="12"/>
    </row>
    <row r="507" spans="1:10" x14ac:dyDescent="0.25">
      <c r="A507" s="17"/>
      <c r="B507" s="12"/>
      <c r="C507" s="16">
        <f>IF($B507="","",IFERROR(INDEX('Products'!$B$6:$B$505,MATCH($B507,'Products'!$A$6:$A$505,0)),"Unknown code"))</f>
      </c>
      <c r="D507" s="12"/>
      <c r="E507" s="14"/>
      <c r="F507" s="14"/>
      <c r="G507" s="15">
        <f>IF(OR($B507="",$D507=""),"",IF($F507&lt;&gt;"",$F507,IFERROR(IF($D507="In",INDEX('Products'!$E$6:$E$505,MATCH($B507,'Products'!$A$6:$A$505,0)),INDEX('Products'!$F$6:$F$505,MATCH($B507,'Products'!$A$6:$A$505,0))),"")))</f>
      </c>
      <c r="H507" s="15">
        <f>IF(OR($E507="",$G507=""),"",$E507*$G507)</f>
      </c>
      <c r="I507" s="15">
        <f>IF(AND($D507="Out",$E507&lt;&gt;"",$G507&lt;&gt;""),$E507*($G507-IFERROR(INDEX('Products'!$E$6:$E$505,MATCH($B507,'Products'!$A$6:$A$505,0)),0)),"")</f>
      </c>
      <c r="J507" s="12"/>
    </row>
    <row r="508" spans="1:10" x14ac:dyDescent="0.25">
      <c r="A508" s="17"/>
      <c r="B508" s="12"/>
      <c r="C508" s="16">
        <f>IF($B508="","",IFERROR(INDEX('Products'!$B$6:$B$505,MATCH($B508,'Products'!$A$6:$A$505,0)),"Unknown code"))</f>
      </c>
      <c r="D508" s="12"/>
      <c r="E508" s="14"/>
      <c r="F508" s="14"/>
      <c r="G508" s="15">
        <f>IF(OR($B508="",$D508=""),"",IF($F508&lt;&gt;"",$F508,IFERROR(IF($D508="In",INDEX('Products'!$E$6:$E$505,MATCH($B508,'Products'!$A$6:$A$505,0)),INDEX('Products'!$F$6:$F$505,MATCH($B508,'Products'!$A$6:$A$505,0))),"")))</f>
      </c>
      <c r="H508" s="15">
        <f>IF(OR($E508="",$G508=""),"",$E508*$G508)</f>
      </c>
      <c r="I508" s="15">
        <f>IF(AND($D508="Out",$E508&lt;&gt;"",$G508&lt;&gt;""),$E508*($G508-IFERROR(INDEX('Products'!$E$6:$E$505,MATCH($B508,'Products'!$A$6:$A$505,0)),0)),"")</f>
      </c>
      <c r="J508" s="12"/>
    </row>
    <row r="509" spans="1:10" x14ac:dyDescent="0.25">
      <c r="A509" s="17"/>
      <c r="B509" s="12"/>
      <c r="C509" s="16">
        <f>IF($B509="","",IFERROR(INDEX('Products'!$B$6:$B$505,MATCH($B509,'Products'!$A$6:$A$505,0)),"Unknown code"))</f>
      </c>
      <c r="D509" s="12"/>
      <c r="E509" s="14"/>
      <c r="F509" s="14"/>
      <c r="G509" s="15">
        <f>IF(OR($B509="",$D509=""),"",IF($F509&lt;&gt;"",$F509,IFERROR(IF($D509="In",INDEX('Products'!$E$6:$E$505,MATCH($B509,'Products'!$A$6:$A$505,0)),INDEX('Products'!$F$6:$F$505,MATCH($B509,'Products'!$A$6:$A$505,0))),"")))</f>
      </c>
      <c r="H509" s="15">
        <f>IF(OR($E509="",$G509=""),"",$E509*$G509)</f>
      </c>
      <c r="I509" s="15">
        <f>IF(AND($D509="Out",$E509&lt;&gt;"",$G509&lt;&gt;""),$E509*($G509-IFERROR(INDEX('Products'!$E$6:$E$505,MATCH($B509,'Products'!$A$6:$A$505,0)),0)),"")</f>
      </c>
      <c r="J509" s="12"/>
    </row>
    <row r="510" spans="1:10" x14ac:dyDescent="0.25">
      <c r="A510" s="17"/>
      <c r="B510" s="12"/>
      <c r="C510" s="16">
        <f>IF($B510="","",IFERROR(INDEX('Products'!$B$6:$B$505,MATCH($B510,'Products'!$A$6:$A$505,0)),"Unknown code"))</f>
      </c>
      <c r="D510" s="12"/>
      <c r="E510" s="14"/>
      <c r="F510" s="14"/>
      <c r="G510" s="15">
        <f>IF(OR($B510="",$D510=""),"",IF($F510&lt;&gt;"",$F510,IFERROR(IF($D510="In",INDEX('Products'!$E$6:$E$505,MATCH($B510,'Products'!$A$6:$A$505,0)),INDEX('Products'!$F$6:$F$505,MATCH($B510,'Products'!$A$6:$A$505,0))),"")))</f>
      </c>
      <c r="H510" s="15">
        <f>IF(OR($E510="",$G510=""),"",$E510*$G510)</f>
      </c>
      <c r="I510" s="15">
        <f>IF(AND($D510="Out",$E510&lt;&gt;"",$G510&lt;&gt;""),$E510*($G510-IFERROR(INDEX('Products'!$E$6:$E$505,MATCH($B510,'Products'!$A$6:$A$505,0)),0)),"")</f>
      </c>
      <c r="J510" s="12"/>
    </row>
    <row r="511" spans="1:10" x14ac:dyDescent="0.25">
      <c r="A511" s="17"/>
      <c r="B511" s="12"/>
      <c r="C511" s="16">
        <f>IF($B511="","",IFERROR(INDEX('Products'!$B$6:$B$505,MATCH($B511,'Products'!$A$6:$A$505,0)),"Unknown code"))</f>
      </c>
      <c r="D511" s="12"/>
      <c r="E511" s="14"/>
      <c r="F511" s="14"/>
      <c r="G511" s="15">
        <f>IF(OR($B511="",$D511=""),"",IF($F511&lt;&gt;"",$F511,IFERROR(IF($D511="In",INDEX('Products'!$E$6:$E$505,MATCH($B511,'Products'!$A$6:$A$505,0)),INDEX('Products'!$F$6:$F$505,MATCH($B511,'Products'!$A$6:$A$505,0))),"")))</f>
      </c>
      <c r="H511" s="15">
        <f>IF(OR($E511="",$G511=""),"",$E511*$G511)</f>
      </c>
      <c r="I511" s="15">
        <f>IF(AND($D511="Out",$E511&lt;&gt;"",$G511&lt;&gt;""),$E511*($G511-IFERROR(INDEX('Products'!$E$6:$E$505,MATCH($B511,'Products'!$A$6:$A$505,0)),0)),"")</f>
      </c>
      <c r="J511" s="12"/>
    </row>
    <row r="512" spans="1:10" x14ac:dyDescent="0.25">
      <c r="A512" s="17"/>
      <c r="B512" s="12"/>
      <c r="C512" s="16">
        <f>IF($B512="","",IFERROR(INDEX('Products'!$B$6:$B$505,MATCH($B512,'Products'!$A$6:$A$505,0)),"Unknown code"))</f>
      </c>
      <c r="D512" s="12"/>
      <c r="E512" s="14"/>
      <c r="F512" s="14"/>
      <c r="G512" s="15">
        <f>IF(OR($B512="",$D512=""),"",IF($F512&lt;&gt;"",$F512,IFERROR(IF($D512="In",INDEX('Products'!$E$6:$E$505,MATCH($B512,'Products'!$A$6:$A$505,0)),INDEX('Products'!$F$6:$F$505,MATCH($B512,'Products'!$A$6:$A$505,0))),"")))</f>
      </c>
      <c r="H512" s="15">
        <f>IF(OR($E512="",$G512=""),"",$E512*$G512)</f>
      </c>
      <c r="I512" s="15">
        <f>IF(AND($D512="Out",$E512&lt;&gt;"",$G512&lt;&gt;""),$E512*($G512-IFERROR(INDEX('Products'!$E$6:$E$505,MATCH($B512,'Products'!$A$6:$A$505,0)),0)),"")</f>
      </c>
      <c r="J512" s="12"/>
    </row>
    <row r="513" spans="1:10" x14ac:dyDescent="0.25">
      <c r="A513" s="17"/>
      <c r="B513" s="12"/>
      <c r="C513" s="16">
        <f>IF($B513="","",IFERROR(INDEX('Products'!$B$6:$B$505,MATCH($B513,'Products'!$A$6:$A$505,0)),"Unknown code"))</f>
      </c>
      <c r="D513" s="12"/>
      <c r="E513" s="14"/>
      <c r="F513" s="14"/>
      <c r="G513" s="15">
        <f>IF(OR($B513="",$D513=""),"",IF($F513&lt;&gt;"",$F513,IFERROR(IF($D513="In",INDEX('Products'!$E$6:$E$505,MATCH($B513,'Products'!$A$6:$A$505,0)),INDEX('Products'!$F$6:$F$505,MATCH($B513,'Products'!$A$6:$A$505,0))),"")))</f>
      </c>
      <c r="H513" s="15">
        <f>IF(OR($E513="",$G513=""),"",$E513*$G513)</f>
      </c>
      <c r="I513" s="15">
        <f>IF(AND($D513="Out",$E513&lt;&gt;"",$G513&lt;&gt;""),$E513*($G513-IFERROR(INDEX('Products'!$E$6:$E$505,MATCH($B513,'Products'!$A$6:$A$505,0)),0)),"")</f>
      </c>
      <c r="J513" s="12"/>
    </row>
    <row r="514" spans="1:10" x14ac:dyDescent="0.25">
      <c r="A514" s="17"/>
      <c r="B514" s="12"/>
      <c r="C514" s="16">
        <f>IF($B514="","",IFERROR(INDEX('Products'!$B$6:$B$505,MATCH($B514,'Products'!$A$6:$A$505,0)),"Unknown code"))</f>
      </c>
      <c r="D514" s="12"/>
      <c r="E514" s="14"/>
      <c r="F514" s="14"/>
      <c r="G514" s="15">
        <f>IF(OR($B514="",$D514=""),"",IF($F514&lt;&gt;"",$F514,IFERROR(IF($D514="In",INDEX('Products'!$E$6:$E$505,MATCH($B514,'Products'!$A$6:$A$505,0)),INDEX('Products'!$F$6:$F$505,MATCH($B514,'Products'!$A$6:$A$505,0))),"")))</f>
      </c>
      <c r="H514" s="15">
        <f>IF(OR($E514="",$G514=""),"",$E514*$G514)</f>
      </c>
      <c r="I514" s="15">
        <f>IF(AND($D514="Out",$E514&lt;&gt;"",$G514&lt;&gt;""),$E514*($G514-IFERROR(INDEX('Products'!$E$6:$E$505,MATCH($B514,'Products'!$A$6:$A$505,0)),0)),"")</f>
      </c>
      <c r="J514" s="12"/>
    </row>
    <row r="515" spans="1:10" x14ac:dyDescent="0.25">
      <c r="A515" s="17"/>
      <c r="B515" s="12"/>
      <c r="C515" s="16">
        <f>IF($B515="","",IFERROR(INDEX('Products'!$B$6:$B$505,MATCH($B515,'Products'!$A$6:$A$505,0)),"Unknown code"))</f>
      </c>
      <c r="D515" s="12"/>
      <c r="E515" s="14"/>
      <c r="F515" s="14"/>
      <c r="G515" s="15">
        <f>IF(OR($B515="",$D515=""),"",IF($F515&lt;&gt;"",$F515,IFERROR(IF($D515="In",INDEX('Products'!$E$6:$E$505,MATCH($B515,'Products'!$A$6:$A$505,0)),INDEX('Products'!$F$6:$F$505,MATCH($B515,'Products'!$A$6:$A$505,0))),"")))</f>
      </c>
      <c r="H515" s="15">
        <f>IF(OR($E515="",$G515=""),"",$E515*$G515)</f>
      </c>
      <c r="I515" s="15">
        <f>IF(AND($D515="Out",$E515&lt;&gt;"",$G515&lt;&gt;""),$E515*($G515-IFERROR(INDEX('Products'!$E$6:$E$505,MATCH($B515,'Products'!$A$6:$A$505,0)),0)),"")</f>
      </c>
      <c r="J515" s="12"/>
    </row>
    <row r="516" spans="1:10" x14ac:dyDescent="0.25">
      <c r="A516" s="17"/>
      <c r="B516" s="12"/>
      <c r="C516" s="16">
        <f>IF($B516="","",IFERROR(INDEX('Products'!$B$6:$B$505,MATCH($B516,'Products'!$A$6:$A$505,0)),"Unknown code"))</f>
      </c>
      <c r="D516" s="12"/>
      <c r="E516" s="14"/>
      <c r="F516" s="14"/>
      <c r="G516" s="15">
        <f>IF(OR($B516="",$D516=""),"",IF($F516&lt;&gt;"",$F516,IFERROR(IF($D516="In",INDEX('Products'!$E$6:$E$505,MATCH($B516,'Products'!$A$6:$A$505,0)),INDEX('Products'!$F$6:$F$505,MATCH($B516,'Products'!$A$6:$A$505,0))),"")))</f>
      </c>
      <c r="H516" s="15">
        <f>IF(OR($E516="",$G516=""),"",$E516*$G516)</f>
      </c>
      <c r="I516" s="15">
        <f>IF(AND($D516="Out",$E516&lt;&gt;"",$G516&lt;&gt;""),$E516*($G516-IFERROR(INDEX('Products'!$E$6:$E$505,MATCH($B516,'Products'!$A$6:$A$505,0)),0)),"")</f>
      </c>
      <c r="J516" s="12"/>
    </row>
    <row r="517" spans="1:10" x14ac:dyDescent="0.25">
      <c r="A517" s="17"/>
      <c r="B517" s="12"/>
      <c r="C517" s="16">
        <f>IF($B517="","",IFERROR(INDEX('Products'!$B$6:$B$505,MATCH($B517,'Products'!$A$6:$A$505,0)),"Unknown code"))</f>
      </c>
      <c r="D517" s="12"/>
      <c r="E517" s="14"/>
      <c r="F517" s="14"/>
      <c r="G517" s="15">
        <f>IF(OR($B517="",$D517=""),"",IF($F517&lt;&gt;"",$F517,IFERROR(IF($D517="In",INDEX('Products'!$E$6:$E$505,MATCH($B517,'Products'!$A$6:$A$505,0)),INDEX('Products'!$F$6:$F$505,MATCH($B517,'Products'!$A$6:$A$505,0))),"")))</f>
      </c>
      <c r="H517" s="15">
        <f>IF(OR($E517="",$G517=""),"",$E517*$G517)</f>
      </c>
      <c r="I517" s="15">
        <f>IF(AND($D517="Out",$E517&lt;&gt;"",$G517&lt;&gt;""),$E517*($G517-IFERROR(INDEX('Products'!$E$6:$E$505,MATCH($B517,'Products'!$A$6:$A$505,0)),0)),"")</f>
      </c>
      <c r="J517" s="12"/>
    </row>
    <row r="518" spans="1:10" x14ac:dyDescent="0.25">
      <c r="A518" s="17"/>
      <c r="B518" s="12"/>
      <c r="C518" s="16">
        <f>IF($B518="","",IFERROR(INDEX('Products'!$B$6:$B$505,MATCH($B518,'Products'!$A$6:$A$505,0)),"Unknown code"))</f>
      </c>
      <c r="D518" s="12"/>
      <c r="E518" s="14"/>
      <c r="F518" s="14"/>
      <c r="G518" s="15">
        <f>IF(OR($B518="",$D518=""),"",IF($F518&lt;&gt;"",$F518,IFERROR(IF($D518="In",INDEX('Products'!$E$6:$E$505,MATCH($B518,'Products'!$A$6:$A$505,0)),INDEX('Products'!$F$6:$F$505,MATCH($B518,'Products'!$A$6:$A$505,0))),"")))</f>
      </c>
      <c r="H518" s="15">
        <f>IF(OR($E518="",$G518=""),"",$E518*$G518)</f>
      </c>
      <c r="I518" s="15">
        <f>IF(AND($D518="Out",$E518&lt;&gt;"",$G518&lt;&gt;""),$E518*($G518-IFERROR(INDEX('Products'!$E$6:$E$505,MATCH($B518,'Products'!$A$6:$A$505,0)),0)),"")</f>
      </c>
      <c r="J518" s="12"/>
    </row>
    <row r="519" spans="1:10" x14ac:dyDescent="0.25">
      <c r="A519" s="17"/>
      <c r="B519" s="12"/>
      <c r="C519" s="16">
        <f>IF($B519="","",IFERROR(INDEX('Products'!$B$6:$B$505,MATCH($B519,'Products'!$A$6:$A$505,0)),"Unknown code"))</f>
      </c>
      <c r="D519" s="12"/>
      <c r="E519" s="14"/>
      <c r="F519" s="14"/>
      <c r="G519" s="15">
        <f>IF(OR($B519="",$D519=""),"",IF($F519&lt;&gt;"",$F519,IFERROR(IF($D519="In",INDEX('Products'!$E$6:$E$505,MATCH($B519,'Products'!$A$6:$A$505,0)),INDEX('Products'!$F$6:$F$505,MATCH($B519,'Products'!$A$6:$A$505,0))),"")))</f>
      </c>
      <c r="H519" s="15">
        <f>IF(OR($E519="",$G519=""),"",$E519*$G519)</f>
      </c>
      <c r="I519" s="15">
        <f>IF(AND($D519="Out",$E519&lt;&gt;"",$G519&lt;&gt;""),$E519*($G519-IFERROR(INDEX('Products'!$E$6:$E$505,MATCH($B519,'Products'!$A$6:$A$505,0)),0)),"")</f>
      </c>
      <c r="J519" s="12"/>
    </row>
    <row r="520" spans="1:10" x14ac:dyDescent="0.25">
      <c r="A520" s="17"/>
      <c r="B520" s="12"/>
      <c r="C520" s="16">
        <f>IF($B520="","",IFERROR(INDEX('Products'!$B$6:$B$505,MATCH($B520,'Products'!$A$6:$A$505,0)),"Unknown code"))</f>
      </c>
      <c r="D520" s="12"/>
      <c r="E520" s="14"/>
      <c r="F520" s="14"/>
      <c r="G520" s="15">
        <f>IF(OR($B520="",$D520=""),"",IF($F520&lt;&gt;"",$F520,IFERROR(IF($D520="In",INDEX('Products'!$E$6:$E$505,MATCH($B520,'Products'!$A$6:$A$505,0)),INDEX('Products'!$F$6:$F$505,MATCH($B520,'Products'!$A$6:$A$505,0))),"")))</f>
      </c>
      <c r="H520" s="15">
        <f>IF(OR($E520="",$G520=""),"",$E520*$G520)</f>
      </c>
      <c r="I520" s="15">
        <f>IF(AND($D520="Out",$E520&lt;&gt;"",$G520&lt;&gt;""),$E520*($G520-IFERROR(INDEX('Products'!$E$6:$E$505,MATCH($B520,'Products'!$A$6:$A$505,0)),0)),"")</f>
      </c>
      <c r="J520" s="12"/>
    </row>
    <row r="521" spans="1:10" x14ac:dyDescent="0.25">
      <c r="A521" s="17"/>
      <c r="B521" s="12"/>
      <c r="C521" s="16">
        <f>IF($B521="","",IFERROR(INDEX('Products'!$B$6:$B$505,MATCH($B521,'Products'!$A$6:$A$505,0)),"Unknown code"))</f>
      </c>
      <c r="D521" s="12"/>
      <c r="E521" s="14"/>
      <c r="F521" s="14"/>
      <c r="G521" s="15">
        <f>IF(OR($B521="",$D521=""),"",IF($F521&lt;&gt;"",$F521,IFERROR(IF($D521="In",INDEX('Products'!$E$6:$E$505,MATCH($B521,'Products'!$A$6:$A$505,0)),INDEX('Products'!$F$6:$F$505,MATCH($B521,'Products'!$A$6:$A$505,0))),"")))</f>
      </c>
      <c r="H521" s="15">
        <f>IF(OR($E521="",$G521=""),"",$E521*$G521)</f>
      </c>
      <c r="I521" s="15">
        <f>IF(AND($D521="Out",$E521&lt;&gt;"",$G521&lt;&gt;""),$E521*($G521-IFERROR(INDEX('Products'!$E$6:$E$505,MATCH($B521,'Products'!$A$6:$A$505,0)),0)),"")</f>
      </c>
      <c r="J521" s="12"/>
    </row>
    <row r="522" spans="1:10" x14ac:dyDescent="0.25">
      <c r="A522" s="17"/>
      <c r="B522" s="12"/>
      <c r="C522" s="16">
        <f>IF($B522="","",IFERROR(INDEX('Products'!$B$6:$B$505,MATCH($B522,'Products'!$A$6:$A$505,0)),"Unknown code"))</f>
      </c>
      <c r="D522" s="12"/>
      <c r="E522" s="14"/>
      <c r="F522" s="14"/>
      <c r="G522" s="15">
        <f>IF(OR($B522="",$D522=""),"",IF($F522&lt;&gt;"",$F522,IFERROR(IF($D522="In",INDEX('Products'!$E$6:$E$505,MATCH($B522,'Products'!$A$6:$A$505,0)),INDEX('Products'!$F$6:$F$505,MATCH($B522,'Products'!$A$6:$A$505,0))),"")))</f>
      </c>
      <c r="H522" s="15">
        <f>IF(OR($E522="",$G522=""),"",$E522*$G522)</f>
      </c>
      <c r="I522" s="15">
        <f>IF(AND($D522="Out",$E522&lt;&gt;"",$G522&lt;&gt;""),$E522*($G522-IFERROR(INDEX('Products'!$E$6:$E$505,MATCH($B522,'Products'!$A$6:$A$505,0)),0)),"")</f>
      </c>
      <c r="J522" s="12"/>
    </row>
    <row r="523" spans="1:10" x14ac:dyDescent="0.25">
      <c r="A523" s="17"/>
      <c r="B523" s="12"/>
      <c r="C523" s="16">
        <f>IF($B523="","",IFERROR(INDEX('Products'!$B$6:$B$505,MATCH($B523,'Products'!$A$6:$A$505,0)),"Unknown code"))</f>
      </c>
      <c r="D523" s="12"/>
      <c r="E523" s="14"/>
      <c r="F523" s="14"/>
      <c r="G523" s="15">
        <f>IF(OR($B523="",$D523=""),"",IF($F523&lt;&gt;"",$F523,IFERROR(IF($D523="In",INDEX('Products'!$E$6:$E$505,MATCH($B523,'Products'!$A$6:$A$505,0)),INDEX('Products'!$F$6:$F$505,MATCH($B523,'Products'!$A$6:$A$505,0))),"")))</f>
      </c>
      <c r="H523" s="15">
        <f>IF(OR($E523="",$G523=""),"",$E523*$G523)</f>
      </c>
      <c r="I523" s="15">
        <f>IF(AND($D523="Out",$E523&lt;&gt;"",$G523&lt;&gt;""),$E523*($G523-IFERROR(INDEX('Products'!$E$6:$E$505,MATCH($B523,'Products'!$A$6:$A$505,0)),0)),"")</f>
      </c>
      <c r="J523" s="12"/>
    </row>
    <row r="524" spans="1:10" x14ac:dyDescent="0.25">
      <c r="A524" s="17"/>
      <c r="B524" s="12"/>
      <c r="C524" s="16">
        <f>IF($B524="","",IFERROR(INDEX('Products'!$B$6:$B$505,MATCH($B524,'Products'!$A$6:$A$505,0)),"Unknown code"))</f>
      </c>
      <c r="D524" s="12"/>
      <c r="E524" s="14"/>
      <c r="F524" s="14"/>
      <c r="G524" s="15">
        <f>IF(OR($B524="",$D524=""),"",IF($F524&lt;&gt;"",$F524,IFERROR(IF($D524="In",INDEX('Products'!$E$6:$E$505,MATCH($B524,'Products'!$A$6:$A$505,0)),INDEX('Products'!$F$6:$F$505,MATCH($B524,'Products'!$A$6:$A$505,0))),"")))</f>
      </c>
      <c r="H524" s="15">
        <f>IF(OR($E524="",$G524=""),"",$E524*$G524)</f>
      </c>
      <c r="I524" s="15">
        <f>IF(AND($D524="Out",$E524&lt;&gt;"",$G524&lt;&gt;""),$E524*($G524-IFERROR(INDEX('Products'!$E$6:$E$505,MATCH($B524,'Products'!$A$6:$A$505,0)),0)),"")</f>
      </c>
      <c r="J524" s="12"/>
    </row>
    <row r="525" spans="1:10" x14ac:dyDescent="0.25">
      <c r="A525" s="17"/>
      <c r="B525" s="12"/>
      <c r="C525" s="16">
        <f>IF($B525="","",IFERROR(INDEX('Products'!$B$6:$B$505,MATCH($B525,'Products'!$A$6:$A$505,0)),"Unknown code"))</f>
      </c>
      <c r="D525" s="12"/>
      <c r="E525" s="14"/>
      <c r="F525" s="14"/>
      <c r="G525" s="15">
        <f>IF(OR($B525="",$D525=""),"",IF($F525&lt;&gt;"",$F525,IFERROR(IF($D525="In",INDEX('Products'!$E$6:$E$505,MATCH($B525,'Products'!$A$6:$A$505,0)),INDEX('Products'!$F$6:$F$505,MATCH($B525,'Products'!$A$6:$A$505,0))),"")))</f>
      </c>
      <c r="H525" s="15">
        <f>IF(OR($E525="",$G525=""),"",$E525*$G525)</f>
      </c>
      <c r="I525" s="15">
        <f>IF(AND($D525="Out",$E525&lt;&gt;"",$G525&lt;&gt;""),$E525*($G525-IFERROR(INDEX('Products'!$E$6:$E$505,MATCH($B525,'Products'!$A$6:$A$505,0)),0)),"")</f>
      </c>
      <c r="J525" s="12"/>
    </row>
    <row r="526" spans="1:10" x14ac:dyDescent="0.25">
      <c r="A526" s="17"/>
      <c r="B526" s="12"/>
      <c r="C526" s="16">
        <f>IF($B526="","",IFERROR(INDEX('Products'!$B$6:$B$505,MATCH($B526,'Products'!$A$6:$A$505,0)),"Unknown code"))</f>
      </c>
      <c r="D526" s="12"/>
      <c r="E526" s="14"/>
      <c r="F526" s="14"/>
      <c r="G526" s="15">
        <f>IF(OR($B526="",$D526=""),"",IF($F526&lt;&gt;"",$F526,IFERROR(IF($D526="In",INDEX('Products'!$E$6:$E$505,MATCH($B526,'Products'!$A$6:$A$505,0)),INDEX('Products'!$F$6:$F$505,MATCH($B526,'Products'!$A$6:$A$505,0))),"")))</f>
      </c>
      <c r="H526" s="15">
        <f>IF(OR($E526="",$G526=""),"",$E526*$G526)</f>
      </c>
      <c r="I526" s="15">
        <f>IF(AND($D526="Out",$E526&lt;&gt;"",$G526&lt;&gt;""),$E526*($G526-IFERROR(INDEX('Products'!$E$6:$E$505,MATCH($B526,'Products'!$A$6:$A$505,0)),0)),"")</f>
      </c>
      <c r="J526" s="12"/>
    </row>
    <row r="527" spans="1:10" x14ac:dyDescent="0.25">
      <c r="A527" s="17"/>
      <c r="B527" s="12"/>
      <c r="C527" s="16">
        <f>IF($B527="","",IFERROR(INDEX('Products'!$B$6:$B$505,MATCH($B527,'Products'!$A$6:$A$505,0)),"Unknown code"))</f>
      </c>
      <c r="D527" s="12"/>
      <c r="E527" s="14"/>
      <c r="F527" s="14"/>
      <c r="G527" s="15">
        <f>IF(OR($B527="",$D527=""),"",IF($F527&lt;&gt;"",$F527,IFERROR(IF($D527="In",INDEX('Products'!$E$6:$E$505,MATCH($B527,'Products'!$A$6:$A$505,0)),INDEX('Products'!$F$6:$F$505,MATCH($B527,'Products'!$A$6:$A$505,0))),"")))</f>
      </c>
      <c r="H527" s="15">
        <f>IF(OR($E527="",$G527=""),"",$E527*$G527)</f>
      </c>
      <c r="I527" s="15">
        <f>IF(AND($D527="Out",$E527&lt;&gt;"",$G527&lt;&gt;""),$E527*($G527-IFERROR(INDEX('Products'!$E$6:$E$505,MATCH($B527,'Products'!$A$6:$A$505,0)),0)),"")</f>
      </c>
      <c r="J527" s="12"/>
    </row>
    <row r="528" spans="1:10" x14ac:dyDescent="0.25">
      <c r="A528" s="17"/>
      <c r="B528" s="12"/>
      <c r="C528" s="16">
        <f>IF($B528="","",IFERROR(INDEX('Products'!$B$6:$B$505,MATCH($B528,'Products'!$A$6:$A$505,0)),"Unknown code"))</f>
      </c>
      <c r="D528" s="12"/>
      <c r="E528" s="14"/>
      <c r="F528" s="14"/>
      <c r="G528" s="15">
        <f>IF(OR($B528="",$D528=""),"",IF($F528&lt;&gt;"",$F528,IFERROR(IF($D528="In",INDEX('Products'!$E$6:$E$505,MATCH($B528,'Products'!$A$6:$A$505,0)),INDEX('Products'!$F$6:$F$505,MATCH($B528,'Products'!$A$6:$A$505,0))),"")))</f>
      </c>
      <c r="H528" s="15">
        <f>IF(OR($E528="",$G528=""),"",$E528*$G528)</f>
      </c>
      <c r="I528" s="15">
        <f>IF(AND($D528="Out",$E528&lt;&gt;"",$G528&lt;&gt;""),$E528*($G528-IFERROR(INDEX('Products'!$E$6:$E$505,MATCH($B528,'Products'!$A$6:$A$505,0)),0)),"")</f>
      </c>
      <c r="J528" s="12"/>
    </row>
    <row r="529" spans="1:10" x14ac:dyDescent="0.25">
      <c r="A529" s="17"/>
      <c r="B529" s="12"/>
      <c r="C529" s="16">
        <f>IF($B529="","",IFERROR(INDEX('Products'!$B$6:$B$505,MATCH($B529,'Products'!$A$6:$A$505,0)),"Unknown code"))</f>
      </c>
      <c r="D529" s="12"/>
      <c r="E529" s="14"/>
      <c r="F529" s="14"/>
      <c r="G529" s="15">
        <f>IF(OR($B529="",$D529=""),"",IF($F529&lt;&gt;"",$F529,IFERROR(IF($D529="In",INDEX('Products'!$E$6:$E$505,MATCH($B529,'Products'!$A$6:$A$505,0)),INDEX('Products'!$F$6:$F$505,MATCH($B529,'Products'!$A$6:$A$505,0))),"")))</f>
      </c>
      <c r="H529" s="15">
        <f>IF(OR($E529="",$G529=""),"",$E529*$G529)</f>
      </c>
      <c r="I529" s="15">
        <f>IF(AND($D529="Out",$E529&lt;&gt;"",$G529&lt;&gt;""),$E529*($G529-IFERROR(INDEX('Products'!$E$6:$E$505,MATCH($B529,'Products'!$A$6:$A$505,0)),0)),"")</f>
      </c>
      <c r="J529" s="12"/>
    </row>
    <row r="530" spans="1:10" x14ac:dyDescent="0.25">
      <c r="A530" s="17"/>
      <c r="B530" s="12"/>
      <c r="C530" s="16">
        <f>IF($B530="","",IFERROR(INDEX('Products'!$B$6:$B$505,MATCH($B530,'Products'!$A$6:$A$505,0)),"Unknown code"))</f>
      </c>
      <c r="D530" s="12"/>
      <c r="E530" s="14"/>
      <c r="F530" s="14"/>
      <c r="G530" s="15">
        <f>IF(OR($B530="",$D530=""),"",IF($F530&lt;&gt;"",$F530,IFERROR(IF($D530="In",INDEX('Products'!$E$6:$E$505,MATCH($B530,'Products'!$A$6:$A$505,0)),INDEX('Products'!$F$6:$F$505,MATCH($B530,'Products'!$A$6:$A$505,0))),"")))</f>
      </c>
      <c r="H530" s="15">
        <f>IF(OR($E530="",$G530=""),"",$E530*$G530)</f>
      </c>
      <c r="I530" s="15">
        <f>IF(AND($D530="Out",$E530&lt;&gt;"",$G530&lt;&gt;""),$E530*($G530-IFERROR(INDEX('Products'!$E$6:$E$505,MATCH($B530,'Products'!$A$6:$A$505,0)),0)),"")</f>
      </c>
      <c r="J530" s="12"/>
    </row>
    <row r="531" spans="1:10" x14ac:dyDescent="0.25">
      <c r="A531" s="17"/>
      <c r="B531" s="12"/>
      <c r="C531" s="16">
        <f>IF($B531="","",IFERROR(INDEX('Products'!$B$6:$B$505,MATCH($B531,'Products'!$A$6:$A$505,0)),"Unknown code"))</f>
      </c>
      <c r="D531" s="12"/>
      <c r="E531" s="14"/>
      <c r="F531" s="14"/>
      <c r="G531" s="15">
        <f>IF(OR($B531="",$D531=""),"",IF($F531&lt;&gt;"",$F531,IFERROR(IF($D531="In",INDEX('Products'!$E$6:$E$505,MATCH($B531,'Products'!$A$6:$A$505,0)),INDEX('Products'!$F$6:$F$505,MATCH($B531,'Products'!$A$6:$A$505,0))),"")))</f>
      </c>
      <c r="H531" s="15">
        <f>IF(OR($E531="",$G531=""),"",$E531*$G531)</f>
      </c>
      <c r="I531" s="15">
        <f>IF(AND($D531="Out",$E531&lt;&gt;"",$G531&lt;&gt;""),$E531*($G531-IFERROR(INDEX('Products'!$E$6:$E$505,MATCH($B531,'Products'!$A$6:$A$505,0)),0)),"")</f>
      </c>
      <c r="J531" s="12"/>
    </row>
    <row r="532" spans="1:10" x14ac:dyDescent="0.25">
      <c r="A532" s="17"/>
      <c r="B532" s="12"/>
      <c r="C532" s="16">
        <f>IF($B532="","",IFERROR(INDEX('Products'!$B$6:$B$505,MATCH($B532,'Products'!$A$6:$A$505,0)),"Unknown code"))</f>
      </c>
      <c r="D532" s="12"/>
      <c r="E532" s="14"/>
      <c r="F532" s="14"/>
      <c r="G532" s="15">
        <f>IF(OR($B532="",$D532=""),"",IF($F532&lt;&gt;"",$F532,IFERROR(IF($D532="In",INDEX('Products'!$E$6:$E$505,MATCH($B532,'Products'!$A$6:$A$505,0)),INDEX('Products'!$F$6:$F$505,MATCH($B532,'Products'!$A$6:$A$505,0))),"")))</f>
      </c>
      <c r="H532" s="15">
        <f>IF(OR($E532="",$G532=""),"",$E532*$G532)</f>
      </c>
      <c r="I532" s="15">
        <f>IF(AND($D532="Out",$E532&lt;&gt;"",$G532&lt;&gt;""),$E532*($G532-IFERROR(INDEX('Products'!$E$6:$E$505,MATCH($B532,'Products'!$A$6:$A$505,0)),0)),"")</f>
      </c>
      <c r="J532" s="12"/>
    </row>
    <row r="533" spans="1:10" x14ac:dyDescent="0.25">
      <c r="A533" s="17"/>
      <c r="B533" s="12"/>
      <c r="C533" s="16">
        <f>IF($B533="","",IFERROR(INDEX('Products'!$B$6:$B$505,MATCH($B533,'Products'!$A$6:$A$505,0)),"Unknown code"))</f>
      </c>
      <c r="D533" s="12"/>
      <c r="E533" s="14"/>
      <c r="F533" s="14"/>
      <c r="G533" s="15">
        <f>IF(OR($B533="",$D533=""),"",IF($F533&lt;&gt;"",$F533,IFERROR(IF($D533="In",INDEX('Products'!$E$6:$E$505,MATCH($B533,'Products'!$A$6:$A$505,0)),INDEX('Products'!$F$6:$F$505,MATCH($B533,'Products'!$A$6:$A$505,0))),"")))</f>
      </c>
      <c r="H533" s="15">
        <f>IF(OR($E533="",$G533=""),"",$E533*$G533)</f>
      </c>
      <c r="I533" s="15">
        <f>IF(AND($D533="Out",$E533&lt;&gt;"",$G533&lt;&gt;""),$E533*($G533-IFERROR(INDEX('Products'!$E$6:$E$505,MATCH($B533,'Products'!$A$6:$A$505,0)),0)),"")</f>
      </c>
      <c r="J533" s="12"/>
    </row>
    <row r="534" spans="1:10" x14ac:dyDescent="0.25">
      <c r="A534" s="17"/>
      <c r="B534" s="12"/>
      <c r="C534" s="16">
        <f>IF($B534="","",IFERROR(INDEX('Products'!$B$6:$B$505,MATCH($B534,'Products'!$A$6:$A$505,0)),"Unknown code"))</f>
      </c>
      <c r="D534" s="12"/>
      <c r="E534" s="14"/>
      <c r="F534" s="14"/>
      <c r="G534" s="15">
        <f>IF(OR($B534="",$D534=""),"",IF($F534&lt;&gt;"",$F534,IFERROR(IF($D534="In",INDEX('Products'!$E$6:$E$505,MATCH($B534,'Products'!$A$6:$A$505,0)),INDEX('Products'!$F$6:$F$505,MATCH($B534,'Products'!$A$6:$A$505,0))),"")))</f>
      </c>
      <c r="H534" s="15">
        <f>IF(OR($E534="",$G534=""),"",$E534*$G534)</f>
      </c>
      <c r="I534" s="15">
        <f>IF(AND($D534="Out",$E534&lt;&gt;"",$G534&lt;&gt;""),$E534*($G534-IFERROR(INDEX('Products'!$E$6:$E$505,MATCH($B534,'Products'!$A$6:$A$505,0)),0)),"")</f>
      </c>
      <c r="J534" s="12"/>
    </row>
    <row r="535" spans="1:10" x14ac:dyDescent="0.25">
      <c r="A535" s="17"/>
      <c r="B535" s="12"/>
      <c r="C535" s="16">
        <f>IF($B535="","",IFERROR(INDEX('Products'!$B$6:$B$505,MATCH($B535,'Products'!$A$6:$A$505,0)),"Unknown code"))</f>
      </c>
      <c r="D535" s="12"/>
      <c r="E535" s="14"/>
      <c r="F535" s="14"/>
      <c r="G535" s="15">
        <f>IF(OR($B535="",$D535=""),"",IF($F535&lt;&gt;"",$F535,IFERROR(IF($D535="In",INDEX('Products'!$E$6:$E$505,MATCH($B535,'Products'!$A$6:$A$505,0)),INDEX('Products'!$F$6:$F$505,MATCH($B535,'Products'!$A$6:$A$505,0))),"")))</f>
      </c>
      <c r="H535" s="15">
        <f>IF(OR($E535="",$G535=""),"",$E535*$G535)</f>
      </c>
      <c r="I535" s="15">
        <f>IF(AND($D535="Out",$E535&lt;&gt;"",$G535&lt;&gt;""),$E535*($G535-IFERROR(INDEX('Products'!$E$6:$E$505,MATCH($B535,'Products'!$A$6:$A$505,0)),0)),"")</f>
      </c>
      <c r="J535" s="12"/>
    </row>
    <row r="536" spans="1:10" x14ac:dyDescent="0.25">
      <c r="A536" s="17"/>
      <c r="B536" s="12"/>
      <c r="C536" s="16">
        <f>IF($B536="","",IFERROR(INDEX('Products'!$B$6:$B$505,MATCH($B536,'Products'!$A$6:$A$505,0)),"Unknown code"))</f>
      </c>
      <c r="D536" s="12"/>
      <c r="E536" s="14"/>
      <c r="F536" s="14"/>
      <c r="G536" s="15">
        <f>IF(OR($B536="",$D536=""),"",IF($F536&lt;&gt;"",$F536,IFERROR(IF($D536="In",INDEX('Products'!$E$6:$E$505,MATCH($B536,'Products'!$A$6:$A$505,0)),INDEX('Products'!$F$6:$F$505,MATCH($B536,'Products'!$A$6:$A$505,0))),"")))</f>
      </c>
      <c r="H536" s="15">
        <f>IF(OR($E536="",$G536=""),"",$E536*$G536)</f>
      </c>
      <c r="I536" s="15">
        <f>IF(AND($D536="Out",$E536&lt;&gt;"",$G536&lt;&gt;""),$E536*($G536-IFERROR(INDEX('Products'!$E$6:$E$505,MATCH($B536,'Products'!$A$6:$A$505,0)),0)),"")</f>
      </c>
      <c r="J536" s="12"/>
    </row>
    <row r="537" spans="1:10" x14ac:dyDescent="0.25">
      <c r="A537" s="17"/>
      <c r="B537" s="12"/>
      <c r="C537" s="16">
        <f>IF($B537="","",IFERROR(INDEX('Products'!$B$6:$B$505,MATCH($B537,'Products'!$A$6:$A$505,0)),"Unknown code"))</f>
      </c>
      <c r="D537" s="12"/>
      <c r="E537" s="14"/>
      <c r="F537" s="14"/>
      <c r="G537" s="15">
        <f>IF(OR($B537="",$D537=""),"",IF($F537&lt;&gt;"",$F537,IFERROR(IF($D537="In",INDEX('Products'!$E$6:$E$505,MATCH($B537,'Products'!$A$6:$A$505,0)),INDEX('Products'!$F$6:$F$505,MATCH($B537,'Products'!$A$6:$A$505,0))),"")))</f>
      </c>
      <c r="H537" s="15">
        <f>IF(OR($E537="",$G537=""),"",$E537*$G537)</f>
      </c>
      <c r="I537" s="15">
        <f>IF(AND($D537="Out",$E537&lt;&gt;"",$G537&lt;&gt;""),$E537*($G537-IFERROR(INDEX('Products'!$E$6:$E$505,MATCH($B537,'Products'!$A$6:$A$505,0)),0)),"")</f>
      </c>
      <c r="J537" s="12"/>
    </row>
    <row r="538" spans="1:10" x14ac:dyDescent="0.25">
      <c r="A538" s="17"/>
      <c r="B538" s="12"/>
      <c r="C538" s="16">
        <f>IF($B538="","",IFERROR(INDEX('Products'!$B$6:$B$505,MATCH($B538,'Products'!$A$6:$A$505,0)),"Unknown code"))</f>
      </c>
      <c r="D538" s="12"/>
      <c r="E538" s="14"/>
      <c r="F538" s="14"/>
      <c r="G538" s="15">
        <f>IF(OR($B538="",$D538=""),"",IF($F538&lt;&gt;"",$F538,IFERROR(IF($D538="In",INDEX('Products'!$E$6:$E$505,MATCH($B538,'Products'!$A$6:$A$505,0)),INDEX('Products'!$F$6:$F$505,MATCH($B538,'Products'!$A$6:$A$505,0))),"")))</f>
      </c>
      <c r="H538" s="15">
        <f>IF(OR($E538="",$G538=""),"",$E538*$G538)</f>
      </c>
      <c r="I538" s="15">
        <f>IF(AND($D538="Out",$E538&lt;&gt;"",$G538&lt;&gt;""),$E538*($G538-IFERROR(INDEX('Products'!$E$6:$E$505,MATCH($B538,'Products'!$A$6:$A$505,0)),0)),"")</f>
      </c>
      <c r="J538" s="12"/>
    </row>
    <row r="539" spans="1:10" x14ac:dyDescent="0.25">
      <c r="A539" s="17"/>
      <c r="B539" s="12"/>
      <c r="C539" s="16">
        <f>IF($B539="","",IFERROR(INDEX('Products'!$B$6:$B$505,MATCH($B539,'Products'!$A$6:$A$505,0)),"Unknown code"))</f>
      </c>
      <c r="D539" s="12"/>
      <c r="E539" s="14"/>
      <c r="F539" s="14"/>
      <c r="G539" s="15">
        <f>IF(OR($B539="",$D539=""),"",IF($F539&lt;&gt;"",$F539,IFERROR(IF($D539="In",INDEX('Products'!$E$6:$E$505,MATCH($B539,'Products'!$A$6:$A$505,0)),INDEX('Products'!$F$6:$F$505,MATCH($B539,'Products'!$A$6:$A$505,0))),"")))</f>
      </c>
      <c r="H539" s="15">
        <f>IF(OR($E539="",$G539=""),"",$E539*$G539)</f>
      </c>
      <c r="I539" s="15">
        <f>IF(AND($D539="Out",$E539&lt;&gt;"",$G539&lt;&gt;""),$E539*($G539-IFERROR(INDEX('Products'!$E$6:$E$505,MATCH($B539,'Products'!$A$6:$A$505,0)),0)),"")</f>
      </c>
      <c r="J539" s="12"/>
    </row>
    <row r="540" spans="1:10" x14ac:dyDescent="0.25">
      <c r="A540" s="17"/>
      <c r="B540" s="12"/>
      <c r="C540" s="16">
        <f>IF($B540="","",IFERROR(INDEX('Products'!$B$6:$B$505,MATCH($B540,'Products'!$A$6:$A$505,0)),"Unknown code"))</f>
      </c>
      <c r="D540" s="12"/>
      <c r="E540" s="14"/>
      <c r="F540" s="14"/>
      <c r="G540" s="15">
        <f>IF(OR($B540="",$D540=""),"",IF($F540&lt;&gt;"",$F540,IFERROR(IF($D540="In",INDEX('Products'!$E$6:$E$505,MATCH($B540,'Products'!$A$6:$A$505,0)),INDEX('Products'!$F$6:$F$505,MATCH($B540,'Products'!$A$6:$A$505,0))),"")))</f>
      </c>
      <c r="H540" s="15">
        <f>IF(OR($E540="",$G540=""),"",$E540*$G540)</f>
      </c>
      <c r="I540" s="15">
        <f>IF(AND($D540="Out",$E540&lt;&gt;"",$G540&lt;&gt;""),$E540*($G540-IFERROR(INDEX('Products'!$E$6:$E$505,MATCH($B540,'Products'!$A$6:$A$505,0)),0)),"")</f>
      </c>
      <c r="J540" s="12"/>
    </row>
    <row r="541" spans="1:10" x14ac:dyDescent="0.25">
      <c r="A541" s="17"/>
      <c r="B541" s="12"/>
      <c r="C541" s="16">
        <f>IF($B541="","",IFERROR(INDEX('Products'!$B$6:$B$505,MATCH($B541,'Products'!$A$6:$A$505,0)),"Unknown code"))</f>
      </c>
      <c r="D541" s="12"/>
      <c r="E541" s="14"/>
      <c r="F541" s="14"/>
      <c r="G541" s="15">
        <f>IF(OR($B541="",$D541=""),"",IF($F541&lt;&gt;"",$F541,IFERROR(IF($D541="In",INDEX('Products'!$E$6:$E$505,MATCH($B541,'Products'!$A$6:$A$505,0)),INDEX('Products'!$F$6:$F$505,MATCH($B541,'Products'!$A$6:$A$505,0))),"")))</f>
      </c>
      <c r="H541" s="15">
        <f>IF(OR($E541="",$G541=""),"",$E541*$G541)</f>
      </c>
      <c r="I541" s="15">
        <f>IF(AND($D541="Out",$E541&lt;&gt;"",$G541&lt;&gt;""),$E541*($G541-IFERROR(INDEX('Products'!$E$6:$E$505,MATCH($B541,'Products'!$A$6:$A$505,0)),0)),"")</f>
      </c>
      <c r="J541" s="12"/>
    </row>
    <row r="542" spans="1:10" x14ac:dyDescent="0.25">
      <c r="A542" s="17"/>
      <c r="B542" s="12"/>
      <c r="C542" s="16">
        <f>IF($B542="","",IFERROR(INDEX('Products'!$B$6:$B$505,MATCH($B542,'Products'!$A$6:$A$505,0)),"Unknown code"))</f>
      </c>
      <c r="D542" s="12"/>
      <c r="E542" s="14"/>
      <c r="F542" s="14"/>
      <c r="G542" s="15">
        <f>IF(OR($B542="",$D542=""),"",IF($F542&lt;&gt;"",$F542,IFERROR(IF($D542="In",INDEX('Products'!$E$6:$E$505,MATCH($B542,'Products'!$A$6:$A$505,0)),INDEX('Products'!$F$6:$F$505,MATCH($B542,'Products'!$A$6:$A$505,0))),"")))</f>
      </c>
      <c r="H542" s="15">
        <f>IF(OR($E542="",$G542=""),"",$E542*$G542)</f>
      </c>
      <c r="I542" s="15">
        <f>IF(AND($D542="Out",$E542&lt;&gt;"",$G542&lt;&gt;""),$E542*($G542-IFERROR(INDEX('Products'!$E$6:$E$505,MATCH($B542,'Products'!$A$6:$A$505,0)),0)),"")</f>
      </c>
      <c r="J542" s="12"/>
    </row>
    <row r="543" spans="1:10" x14ac:dyDescent="0.25">
      <c r="A543" s="17"/>
      <c r="B543" s="12"/>
      <c r="C543" s="16">
        <f>IF($B543="","",IFERROR(INDEX('Products'!$B$6:$B$505,MATCH($B543,'Products'!$A$6:$A$505,0)),"Unknown code"))</f>
      </c>
      <c r="D543" s="12"/>
      <c r="E543" s="14"/>
      <c r="F543" s="14"/>
      <c r="G543" s="15">
        <f>IF(OR($B543="",$D543=""),"",IF($F543&lt;&gt;"",$F543,IFERROR(IF($D543="In",INDEX('Products'!$E$6:$E$505,MATCH($B543,'Products'!$A$6:$A$505,0)),INDEX('Products'!$F$6:$F$505,MATCH($B543,'Products'!$A$6:$A$505,0))),"")))</f>
      </c>
      <c r="H543" s="15">
        <f>IF(OR($E543="",$G543=""),"",$E543*$G543)</f>
      </c>
      <c r="I543" s="15">
        <f>IF(AND($D543="Out",$E543&lt;&gt;"",$G543&lt;&gt;""),$E543*($G543-IFERROR(INDEX('Products'!$E$6:$E$505,MATCH($B543,'Products'!$A$6:$A$505,0)),0)),"")</f>
      </c>
      <c r="J543" s="12"/>
    </row>
    <row r="544" spans="1:10" x14ac:dyDescent="0.25">
      <c r="A544" s="17"/>
      <c r="B544" s="12"/>
      <c r="C544" s="16">
        <f>IF($B544="","",IFERROR(INDEX('Products'!$B$6:$B$505,MATCH($B544,'Products'!$A$6:$A$505,0)),"Unknown code"))</f>
      </c>
      <c r="D544" s="12"/>
      <c r="E544" s="14"/>
      <c r="F544" s="14"/>
      <c r="G544" s="15">
        <f>IF(OR($B544="",$D544=""),"",IF($F544&lt;&gt;"",$F544,IFERROR(IF($D544="In",INDEX('Products'!$E$6:$E$505,MATCH($B544,'Products'!$A$6:$A$505,0)),INDEX('Products'!$F$6:$F$505,MATCH($B544,'Products'!$A$6:$A$505,0))),"")))</f>
      </c>
      <c r="H544" s="15">
        <f>IF(OR($E544="",$G544=""),"",$E544*$G544)</f>
      </c>
      <c r="I544" s="15">
        <f>IF(AND($D544="Out",$E544&lt;&gt;"",$G544&lt;&gt;""),$E544*($G544-IFERROR(INDEX('Products'!$E$6:$E$505,MATCH($B544,'Products'!$A$6:$A$505,0)),0)),"")</f>
      </c>
      <c r="J544" s="12"/>
    </row>
    <row r="545" spans="1:10" x14ac:dyDescent="0.25">
      <c r="A545" s="17"/>
      <c r="B545" s="12"/>
      <c r="C545" s="16">
        <f>IF($B545="","",IFERROR(INDEX('Products'!$B$6:$B$505,MATCH($B545,'Products'!$A$6:$A$505,0)),"Unknown code"))</f>
      </c>
      <c r="D545" s="12"/>
      <c r="E545" s="14"/>
      <c r="F545" s="14"/>
      <c r="G545" s="15">
        <f>IF(OR($B545="",$D545=""),"",IF($F545&lt;&gt;"",$F545,IFERROR(IF($D545="In",INDEX('Products'!$E$6:$E$505,MATCH($B545,'Products'!$A$6:$A$505,0)),INDEX('Products'!$F$6:$F$505,MATCH($B545,'Products'!$A$6:$A$505,0))),"")))</f>
      </c>
      <c r="H545" s="15">
        <f>IF(OR($E545="",$G545=""),"",$E545*$G545)</f>
      </c>
      <c r="I545" s="15">
        <f>IF(AND($D545="Out",$E545&lt;&gt;"",$G545&lt;&gt;""),$E545*($G545-IFERROR(INDEX('Products'!$E$6:$E$505,MATCH($B545,'Products'!$A$6:$A$505,0)),0)),"")</f>
      </c>
      <c r="J545" s="12"/>
    </row>
    <row r="546" spans="1:10" x14ac:dyDescent="0.25">
      <c r="A546" s="17"/>
      <c r="B546" s="12"/>
      <c r="C546" s="16">
        <f>IF($B546="","",IFERROR(INDEX('Products'!$B$6:$B$505,MATCH($B546,'Products'!$A$6:$A$505,0)),"Unknown code"))</f>
      </c>
      <c r="D546" s="12"/>
      <c r="E546" s="14"/>
      <c r="F546" s="14"/>
      <c r="G546" s="15">
        <f>IF(OR($B546="",$D546=""),"",IF($F546&lt;&gt;"",$F546,IFERROR(IF($D546="In",INDEX('Products'!$E$6:$E$505,MATCH($B546,'Products'!$A$6:$A$505,0)),INDEX('Products'!$F$6:$F$505,MATCH($B546,'Products'!$A$6:$A$505,0))),"")))</f>
      </c>
      <c r="H546" s="15">
        <f>IF(OR($E546="",$G546=""),"",$E546*$G546)</f>
      </c>
      <c r="I546" s="15">
        <f>IF(AND($D546="Out",$E546&lt;&gt;"",$G546&lt;&gt;""),$E546*($G546-IFERROR(INDEX('Products'!$E$6:$E$505,MATCH($B546,'Products'!$A$6:$A$505,0)),0)),"")</f>
      </c>
      <c r="J546" s="12"/>
    </row>
    <row r="547" spans="1:10" x14ac:dyDescent="0.25">
      <c r="A547" s="17"/>
      <c r="B547" s="12"/>
      <c r="C547" s="16">
        <f>IF($B547="","",IFERROR(INDEX('Products'!$B$6:$B$505,MATCH($B547,'Products'!$A$6:$A$505,0)),"Unknown code"))</f>
      </c>
      <c r="D547" s="12"/>
      <c r="E547" s="14"/>
      <c r="F547" s="14"/>
      <c r="G547" s="15">
        <f>IF(OR($B547="",$D547=""),"",IF($F547&lt;&gt;"",$F547,IFERROR(IF($D547="In",INDEX('Products'!$E$6:$E$505,MATCH($B547,'Products'!$A$6:$A$505,0)),INDEX('Products'!$F$6:$F$505,MATCH($B547,'Products'!$A$6:$A$505,0))),"")))</f>
      </c>
      <c r="H547" s="15">
        <f>IF(OR($E547="",$G547=""),"",$E547*$G547)</f>
      </c>
      <c r="I547" s="15">
        <f>IF(AND($D547="Out",$E547&lt;&gt;"",$G547&lt;&gt;""),$E547*($G547-IFERROR(INDEX('Products'!$E$6:$E$505,MATCH($B547,'Products'!$A$6:$A$505,0)),0)),"")</f>
      </c>
      <c r="J547" s="12"/>
    </row>
    <row r="548" spans="1:10" x14ac:dyDescent="0.25">
      <c r="A548" s="17"/>
      <c r="B548" s="12"/>
      <c r="C548" s="16">
        <f>IF($B548="","",IFERROR(INDEX('Products'!$B$6:$B$505,MATCH($B548,'Products'!$A$6:$A$505,0)),"Unknown code"))</f>
      </c>
      <c r="D548" s="12"/>
      <c r="E548" s="14"/>
      <c r="F548" s="14"/>
      <c r="G548" s="15">
        <f>IF(OR($B548="",$D548=""),"",IF($F548&lt;&gt;"",$F548,IFERROR(IF($D548="In",INDEX('Products'!$E$6:$E$505,MATCH($B548,'Products'!$A$6:$A$505,0)),INDEX('Products'!$F$6:$F$505,MATCH($B548,'Products'!$A$6:$A$505,0))),"")))</f>
      </c>
      <c r="H548" s="15">
        <f>IF(OR($E548="",$G548=""),"",$E548*$G548)</f>
      </c>
      <c r="I548" s="15">
        <f>IF(AND($D548="Out",$E548&lt;&gt;"",$G548&lt;&gt;""),$E548*($G548-IFERROR(INDEX('Products'!$E$6:$E$505,MATCH($B548,'Products'!$A$6:$A$505,0)),0)),"")</f>
      </c>
      <c r="J548" s="12"/>
    </row>
    <row r="549" spans="1:10" x14ac:dyDescent="0.25">
      <c r="A549" s="17"/>
      <c r="B549" s="12"/>
      <c r="C549" s="16">
        <f>IF($B549="","",IFERROR(INDEX('Products'!$B$6:$B$505,MATCH($B549,'Products'!$A$6:$A$505,0)),"Unknown code"))</f>
      </c>
      <c r="D549" s="12"/>
      <c r="E549" s="14"/>
      <c r="F549" s="14"/>
      <c r="G549" s="15">
        <f>IF(OR($B549="",$D549=""),"",IF($F549&lt;&gt;"",$F549,IFERROR(IF($D549="In",INDEX('Products'!$E$6:$E$505,MATCH($B549,'Products'!$A$6:$A$505,0)),INDEX('Products'!$F$6:$F$505,MATCH($B549,'Products'!$A$6:$A$505,0))),"")))</f>
      </c>
      <c r="H549" s="15">
        <f>IF(OR($E549="",$G549=""),"",$E549*$G549)</f>
      </c>
      <c r="I549" s="15">
        <f>IF(AND($D549="Out",$E549&lt;&gt;"",$G549&lt;&gt;""),$E549*($G549-IFERROR(INDEX('Products'!$E$6:$E$505,MATCH($B549,'Products'!$A$6:$A$505,0)),0)),"")</f>
      </c>
      <c r="J549" s="12"/>
    </row>
    <row r="550" spans="1:10" x14ac:dyDescent="0.25">
      <c r="A550" s="17"/>
      <c r="B550" s="12"/>
      <c r="C550" s="16">
        <f>IF($B550="","",IFERROR(INDEX('Products'!$B$6:$B$505,MATCH($B550,'Products'!$A$6:$A$505,0)),"Unknown code"))</f>
      </c>
      <c r="D550" s="12"/>
      <c r="E550" s="14"/>
      <c r="F550" s="14"/>
      <c r="G550" s="15">
        <f>IF(OR($B550="",$D550=""),"",IF($F550&lt;&gt;"",$F550,IFERROR(IF($D550="In",INDEX('Products'!$E$6:$E$505,MATCH($B550,'Products'!$A$6:$A$505,0)),INDEX('Products'!$F$6:$F$505,MATCH($B550,'Products'!$A$6:$A$505,0))),"")))</f>
      </c>
      <c r="H550" s="15">
        <f>IF(OR($E550="",$G550=""),"",$E550*$G550)</f>
      </c>
      <c r="I550" s="15">
        <f>IF(AND($D550="Out",$E550&lt;&gt;"",$G550&lt;&gt;""),$E550*($G550-IFERROR(INDEX('Products'!$E$6:$E$505,MATCH($B550,'Products'!$A$6:$A$505,0)),0)),"")</f>
      </c>
      <c r="J550" s="12"/>
    </row>
    <row r="551" spans="1:10" x14ac:dyDescent="0.25">
      <c r="A551" s="17"/>
      <c r="B551" s="12"/>
      <c r="C551" s="16">
        <f>IF($B551="","",IFERROR(INDEX('Products'!$B$6:$B$505,MATCH($B551,'Products'!$A$6:$A$505,0)),"Unknown code"))</f>
      </c>
      <c r="D551" s="12"/>
      <c r="E551" s="14"/>
      <c r="F551" s="14"/>
      <c r="G551" s="15">
        <f>IF(OR($B551="",$D551=""),"",IF($F551&lt;&gt;"",$F551,IFERROR(IF($D551="In",INDEX('Products'!$E$6:$E$505,MATCH($B551,'Products'!$A$6:$A$505,0)),INDEX('Products'!$F$6:$F$505,MATCH($B551,'Products'!$A$6:$A$505,0))),"")))</f>
      </c>
      <c r="H551" s="15">
        <f>IF(OR($E551="",$G551=""),"",$E551*$G551)</f>
      </c>
      <c r="I551" s="15">
        <f>IF(AND($D551="Out",$E551&lt;&gt;"",$G551&lt;&gt;""),$E551*($G551-IFERROR(INDEX('Products'!$E$6:$E$505,MATCH($B551,'Products'!$A$6:$A$505,0)),0)),"")</f>
      </c>
      <c r="J551" s="12"/>
    </row>
    <row r="552" spans="1:10" x14ac:dyDescent="0.25">
      <c r="A552" s="17"/>
      <c r="B552" s="12"/>
      <c r="C552" s="16">
        <f>IF($B552="","",IFERROR(INDEX('Products'!$B$6:$B$505,MATCH($B552,'Products'!$A$6:$A$505,0)),"Unknown code"))</f>
      </c>
      <c r="D552" s="12"/>
      <c r="E552" s="14"/>
      <c r="F552" s="14"/>
      <c r="G552" s="15">
        <f>IF(OR($B552="",$D552=""),"",IF($F552&lt;&gt;"",$F552,IFERROR(IF($D552="In",INDEX('Products'!$E$6:$E$505,MATCH($B552,'Products'!$A$6:$A$505,0)),INDEX('Products'!$F$6:$F$505,MATCH($B552,'Products'!$A$6:$A$505,0))),"")))</f>
      </c>
      <c r="H552" s="15">
        <f>IF(OR($E552="",$G552=""),"",$E552*$G552)</f>
      </c>
      <c r="I552" s="15">
        <f>IF(AND($D552="Out",$E552&lt;&gt;"",$G552&lt;&gt;""),$E552*($G552-IFERROR(INDEX('Products'!$E$6:$E$505,MATCH($B552,'Products'!$A$6:$A$505,0)),0)),"")</f>
      </c>
      <c r="J552" s="12"/>
    </row>
    <row r="553" spans="1:10" x14ac:dyDescent="0.25">
      <c r="A553" s="17"/>
      <c r="B553" s="12"/>
      <c r="C553" s="16">
        <f>IF($B553="","",IFERROR(INDEX('Products'!$B$6:$B$505,MATCH($B553,'Products'!$A$6:$A$505,0)),"Unknown code"))</f>
      </c>
      <c r="D553" s="12"/>
      <c r="E553" s="14"/>
      <c r="F553" s="14"/>
      <c r="G553" s="15">
        <f>IF(OR($B553="",$D553=""),"",IF($F553&lt;&gt;"",$F553,IFERROR(IF($D553="In",INDEX('Products'!$E$6:$E$505,MATCH($B553,'Products'!$A$6:$A$505,0)),INDEX('Products'!$F$6:$F$505,MATCH($B553,'Products'!$A$6:$A$505,0))),"")))</f>
      </c>
      <c r="H553" s="15">
        <f>IF(OR($E553="",$G553=""),"",$E553*$G553)</f>
      </c>
      <c r="I553" s="15">
        <f>IF(AND($D553="Out",$E553&lt;&gt;"",$G553&lt;&gt;""),$E553*($G553-IFERROR(INDEX('Products'!$E$6:$E$505,MATCH($B553,'Products'!$A$6:$A$505,0)),0)),"")</f>
      </c>
      <c r="J553" s="12"/>
    </row>
    <row r="554" spans="1:10" x14ac:dyDescent="0.25">
      <c r="A554" s="17"/>
      <c r="B554" s="12"/>
      <c r="C554" s="16">
        <f>IF($B554="","",IFERROR(INDEX('Products'!$B$6:$B$505,MATCH($B554,'Products'!$A$6:$A$505,0)),"Unknown code"))</f>
      </c>
      <c r="D554" s="12"/>
      <c r="E554" s="14"/>
      <c r="F554" s="14"/>
      <c r="G554" s="15">
        <f>IF(OR($B554="",$D554=""),"",IF($F554&lt;&gt;"",$F554,IFERROR(IF($D554="In",INDEX('Products'!$E$6:$E$505,MATCH($B554,'Products'!$A$6:$A$505,0)),INDEX('Products'!$F$6:$F$505,MATCH($B554,'Products'!$A$6:$A$505,0))),"")))</f>
      </c>
      <c r="H554" s="15">
        <f>IF(OR($E554="",$G554=""),"",$E554*$G554)</f>
      </c>
      <c r="I554" s="15">
        <f>IF(AND($D554="Out",$E554&lt;&gt;"",$G554&lt;&gt;""),$E554*($G554-IFERROR(INDEX('Products'!$E$6:$E$505,MATCH($B554,'Products'!$A$6:$A$505,0)),0)),"")</f>
      </c>
      <c r="J554" s="12"/>
    </row>
    <row r="555" spans="1:10" x14ac:dyDescent="0.25">
      <c r="A555" s="17"/>
      <c r="B555" s="12"/>
      <c r="C555" s="16">
        <f>IF($B555="","",IFERROR(INDEX('Products'!$B$6:$B$505,MATCH($B555,'Products'!$A$6:$A$505,0)),"Unknown code"))</f>
      </c>
      <c r="D555" s="12"/>
      <c r="E555" s="14"/>
      <c r="F555" s="14"/>
      <c r="G555" s="15">
        <f>IF(OR($B555="",$D555=""),"",IF($F555&lt;&gt;"",$F555,IFERROR(IF($D555="In",INDEX('Products'!$E$6:$E$505,MATCH($B555,'Products'!$A$6:$A$505,0)),INDEX('Products'!$F$6:$F$505,MATCH($B555,'Products'!$A$6:$A$505,0))),"")))</f>
      </c>
      <c r="H555" s="15">
        <f>IF(OR($E555="",$G555=""),"",$E555*$G555)</f>
      </c>
      <c r="I555" s="15">
        <f>IF(AND($D555="Out",$E555&lt;&gt;"",$G555&lt;&gt;""),$E555*($G555-IFERROR(INDEX('Products'!$E$6:$E$505,MATCH($B555,'Products'!$A$6:$A$505,0)),0)),"")</f>
      </c>
      <c r="J555" s="12"/>
    </row>
    <row r="556" spans="1:10" x14ac:dyDescent="0.25">
      <c r="A556" s="17"/>
      <c r="B556" s="12"/>
      <c r="C556" s="16">
        <f>IF($B556="","",IFERROR(INDEX('Products'!$B$6:$B$505,MATCH($B556,'Products'!$A$6:$A$505,0)),"Unknown code"))</f>
      </c>
      <c r="D556" s="12"/>
      <c r="E556" s="14"/>
      <c r="F556" s="14"/>
      <c r="G556" s="15">
        <f>IF(OR($B556="",$D556=""),"",IF($F556&lt;&gt;"",$F556,IFERROR(IF($D556="In",INDEX('Products'!$E$6:$E$505,MATCH($B556,'Products'!$A$6:$A$505,0)),INDEX('Products'!$F$6:$F$505,MATCH($B556,'Products'!$A$6:$A$505,0))),"")))</f>
      </c>
      <c r="H556" s="15">
        <f>IF(OR($E556="",$G556=""),"",$E556*$G556)</f>
      </c>
      <c r="I556" s="15">
        <f>IF(AND($D556="Out",$E556&lt;&gt;"",$G556&lt;&gt;""),$E556*($G556-IFERROR(INDEX('Products'!$E$6:$E$505,MATCH($B556,'Products'!$A$6:$A$505,0)),0)),"")</f>
      </c>
      <c r="J556" s="12"/>
    </row>
    <row r="557" spans="1:10" x14ac:dyDescent="0.25">
      <c r="A557" s="17"/>
      <c r="B557" s="12"/>
      <c r="C557" s="16">
        <f>IF($B557="","",IFERROR(INDEX('Products'!$B$6:$B$505,MATCH($B557,'Products'!$A$6:$A$505,0)),"Unknown code"))</f>
      </c>
      <c r="D557" s="12"/>
      <c r="E557" s="14"/>
      <c r="F557" s="14"/>
      <c r="G557" s="15">
        <f>IF(OR($B557="",$D557=""),"",IF($F557&lt;&gt;"",$F557,IFERROR(IF($D557="In",INDEX('Products'!$E$6:$E$505,MATCH($B557,'Products'!$A$6:$A$505,0)),INDEX('Products'!$F$6:$F$505,MATCH($B557,'Products'!$A$6:$A$505,0))),"")))</f>
      </c>
      <c r="H557" s="15">
        <f>IF(OR($E557="",$G557=""),"",$E557*$G557)</f>
      </c>
      <c r="I557" s="15">
        <f>IF(AND($D557="Out",$E557&lt;&gt;"",$G557&lt;&gt;""),$E557*($G557-IFERROR(INDEX('Products'!$E$6:$E$505,MATCH($B557,'Products'!$A$6:$A$505,0)),0)),"")</f>
      </c>
      <c r="J557" s="12"/>
    </row>
    <row r="558" spans="1:10" x14ac:dyDescent="0.25">
      <c r="A558" s="17"/>
      <c r="B558" s="12"/>
      <c r="C558" s="16">
        <f>IF($B558="","",IFERROR(INDEX('Products'!$B$6:$B$505,MATCH($B558,'Products'!$A$6:$A$505,0)),"Unknown code"))</f>
      </c>
      <c r="D558" s="12"/>
      <c r="E558" s="14"/>
      <c r="F558" s="14"/>
      <c r="G558" s="15">
        <f>IF(OR($B558="",$D558=""),"",IF($F558&lt;&gt;"",$F558,IFERROR(IF($D558="In",INDEX('Products'!$E$6:$E$505,MATCH($B558,'Products'!$A$6:$A$505,0)),INDEX('Products'!$F$6:$F$505,MATCH($B558,'Products'!$A$6:$A$505,0))),"")))</f>
      </c>
      <c r="H558" s="15">
        <f>IF(OR($E558="",$G558=""),"",$E558*$G558)</f>
      </c>
      <c r="I558" s="15">
        <f>IF(AND($D558="Out",$E558&lt;&gt;"",$G558&lt;&gt;""),$E558*($G558-IFERROR(INDEX('Products'!$E$6:$E$505,MATCH($B558,'Products'!$A$6:$A$505,0)),0)),"")</f>
      </c>
      <c r="J558" s="12"/>
    </row>
    <row r="559" spans="1:10" x14ac:dyDescent="0.25">
      <c r="A559" s="17"/>
      <c r="B559" s="12"/>
      <c r="C559" s="16">
        <f>IF($B559="","",IFERROR(INDEX('Products'!$B$6:$B$505,MATCH($B559,'Products'!$A$6:$A$505,0)),"Unknown code"))</f>
      </c>
      <c r="D559" s="12"/>
      <c r="E559" s="14"/>
      <c r="F559" s="14"/>
      <c r="G559" s="15">
        <f>IF(OR($B559="",$D559=""),"",IF($F559&lt;&gt;"",$F559,IFERROR(IF($D559="In",INDEX('Products'!$E$6:$E$505,MATCH($B559,'Products'!$A$6:$A$505,0)),INDEX('Products'!$F$6:$F$505,MATCH($B559,'Products'!$A$6:$A$505,0))),"")))</f>
      </c>
      <c r="H559" s="15">
        <f>IF(OR($E559="",$G559=""),"",$E559*$G559)</f>
      </c>
      <c r="I559" s="15">
        <f>IF(AND($D559="Out",$E559&lt;&gt;"",$G559&lt;&gt;""),$E559*($G559-IFERROR(INDEX('Products'!$E$6:$E$505,MATCH($B559,'Products'!$A$6:$A$505,0)),0)),"")</f>
      </c>
      <c r="J559" s="12"/>
    </row>
    <row r="560" spans="1:10" x14ac:dyDescent="0.25">
      <c r="A560" s="17"/>
      <c r="B560" s="12"/>
      <c r="C560" s="16">
        <f>IF($B560="","",IFERROR(INDEX('Products'!$B$6:$B$505,MATCH($B560,'Products'!$A$6:$A$505,0)),"Unknown code"))</f>
      </c>
      <c r="D560" s="12"/>
      <c r="E560" s="14"/>
      <c r="F560" s="14"/>
      <c r="G560" s="15">
        <f>IF(OR($B560="",$D560=""),"",IF($F560&lt;&gt;"",$F560,IFERROR(IF($D560="In",INDEX('Products'!$E$6:$E$505,MATCH($B560,'Products'!$A$6:$A$505,0)),INDEX('Products'!$F$6:$F$505,MATCH($B560,'Products'!$A$6:$A$505,0))),"")))</f>
      </c>
      <c r="H560" s="15">
        <f>IF(OR($E560="",$G560=""),"",$E560*$G560)</f>
      </c>
      <c r="I560" s="15">
        <f>IF(AND($D560="Out",$E560&lt;&gt;"",$G560&lt;&gt;""),$E560*($G560-IFERROR(INDEX('Products'!$E$6:$E$505,MATCH($B560,'Products'!$A$6:$A$505,0)),0)),"")</f>
      </c>
      <c r="J560" s="12"/>
    </row>
    <row r="561" spans="1:10" x14ac:dyDescent="0.25">
      <c r="A561" s="17"/>
      <c r="B561" s="12"/>
      <c r="C561" s="16">
        <f>IF($B561="","",IFERROR(INDEX('Products'!$B$6:$B$505,MATCH($B561,'Products'!$A$6:$A$505,0)),"Unknown code"))</f>
      </c>
      <c r="D561" s="12"/>
      <c r="E561" s="14"/>
      <c r="F561" s="14"/>
      <c r="G561" s="15">
        <f>IF(OR($B561="",$D561=""),"",IF($F561&lt;&gt;"",$F561,IFERROR(IF($D561="In",INDEX('Products'!$E$6:$E$505,MATCH($B561,'Products'!$A$6:$A$505,0)),INDEX('Products'!$F$6:$F$505,MATCH($B561,'Products'!$A$6:$A$505,0))),"")))</f>
      </c>
      <c r="H561" s="15">
        <f>IF(OR($E561="",$G561=""),"",$E561*$G561)</f>
      </c>
      <c r="I561" s="15">
        <f>IF(AND($D561="Out",$E561&lt;&gt;"",$G561&lt;&gt;""),$E561*($G561-IFERROR(INDEX('Products'!$E$6:$E$505,MATCH($B561,'Products'!$A$6:$A$505,0)),0)),"")</f>
      </c>
      <c r="J561" s="12"/>
    </row>
    <row r="562" spans="1:10" x14ac:dyDescent="0.25">
      <c r="A562" s="17"/>
      <c r="B562" s="12"/>
      <c r="C562" s="16">
        <f>IF($B562="","",IFERROR(INDEX('Products'!$B$6:$B$505,MATCH($B562,'Products'!$A$6:$A$505,0)),"Unknown code"))</f>
      </c>
      <c r="D562" s="12"/>
      <c r="E562" s="14"/>
      <c r="F562" s="14"/>
      <c r="G562" s="15">
        <f>IF(OR($B562="",$D562=""),"",IF($F562&lt;&gt;"",$F562,IFERROR(IF($D562="In",INDEX('Products'!$E$6:$E$505,MATCH($B562,'Products'!$A$6:$A$505,0)),INDEX('Products'!$F$6:$F$505,MATCH($B562,'Products'!$A$6:$A$505,0))),"")))</f>
      </c>
      <c r="H562" s="15">
        <f>IF(OR($E562="",$G562=""),"",$E562*$G562)</f>
      </c>
      <c r="I562" s="15">
        <f>IF(AND($D562="Out",$E562&lt;&gt;"",$G562&lt;&gt;""),$E562*($G562-IFERROR(INDEX('Products'!$E$6:$E$505,MATCH($B562,'Products'!$A$6:$A$505,0)),0)),"")</f>
      </c>
      <c r="J562" s="12"/>
    </row>
    <row r="563" spans="1:10" x14ac:dyDescent="0.25">
      <c r="A563" s="17"/>
      <c r="B563" s="12"/>
      <c r="C563" s="16">
        <f>IF($B563="","",IFERROR(INDEX('Products'!$B$6:$B$505,MATCH($B563,'Products'!$A$6:$A$505,0)),"Unknown code"))</f>
      </c>
      <c r="D563" s="12"/>
      <c r="E563" s="14"/>
      <c r="F563" s="14"/>
      <c r="G563" s="15">
        <f>IF(OR($B563="",$D563=""),"",IF($F563&lt;&gt;"",$F563,IFERROR(IF($D563="In",INDEX('Products'!$E$6:$E$505,MATCH($B563,'Products'!$A$6:$A$505,0)),INDEX('Products'!$F$6:$F$505,MATCH($B563,'Products'!$A$6:$A$505,0))),"")))</f>
      </c>
      <c r="H563" s="15">
        <f>IF(OR($E563="",$G563=""),"",$E563*$G563)</f>
      </c>
      <c r="I563" s="15">
        <f>IF(AND($D563="Out",$E563&lt;&gt;"",$G563&lt;&gt;""),$E563*($G563-IFERROR(INDEX('Products'!$E$6:$E$505,MATCH($B563,'Products'!$A$6:$A$505,0)),0)),"")</f>
      </c>
      <c r="J563" s="12"/>
    </row>
    <row r="564" spans="1:10" x14ac:dyDescent="0.25">
      <c r="A564" s="17"/>
      <c r="B564" s="12"/>
      <c r="C564" s="16">
        <f>IF($B564="","",IFERROR(INDEX('Products'!$B$6:$B$505,MATCH($B564,'Products'!$A$6:$A$505,0)),"Unknown code"))</f>
      </c>
      <c r="D564" s="12"/>
      <c r="E564" s="14"/>
      <c r="F564" s="14"/>
      <c r="G564" s="15">
        <f>IF(OR($B564="",$D564=""),"",IF($F564&lt;&gt;"",$F564,IFERROR(IF($D564="In",INDEX('Products'!$E$6:$E$505,MATCH($B564,'Products'!$A$6:$A$505,0)),INDEX('Products'!$F$6:$F$505,MATCH($B564,'Products'!$A$6:$A$505,0))),"")))</f>
      </c>
      <c r="H564" s="15">
        <f>IF(OR($E564="",$G564=""),"",$E564*$G564)</f>
      </c>
      <c r="I564" s="15">
        <f>IF(AND($D564="Out",$E564&lt;&gt;"",$G564&lt;&gt;""),$E564*($G564-IFERROR(INDEX('Products'!$E$6:$E$505,MATCH($B564,'Products'!$A$6:$A$505,0)),0)),"")</f>
      </c>
      <c r="J564" s="12"/>
    </row>
    <row r="565" spans="1:10" x14ac:dyDescent="0.25">
      <c r="A565" s="17"/>
      <c r="B565" s="12"/>
      <c r="C565" s="16">
        <f>IF($B565="","",IFERROR(INDEX('Products'!$B$6:$B$505,MATCH($B565,'Products'!$A$6:$A$505,0)),"Unknown code"))</f>
      </c>
      <c r="D565" s="12"/>
      <c r="E565" s="14"/>
      <c r="F565" s="14"/>
      <c r="G565" s="15">
        <f>IF(OR($B565="",$D565=""),"",IF($F565&lt;&gt;"",$F565,IFERROR(IF($D565="In",INDEX('Products'!$E$6:$E$505,MATCH($B565,'Products'!$A$6:$A$505,0)),INDEX('Products'!$F$6:$F$505,MATCH($B565,'Products'!$A$6:$A$505,0))),"")))</f>
      </c>
      <c r="H565" s="15">
        <f>IF(OR($E565="",$G565=""),"",$E565*$G565)</f>
      </c>
      <c r="I565" s="15">
        <f>IF(AND($D565="Out",$E565&lt;&gt;"",$G565&lt;&gt;""),$E565*($G565-IFERROR(INDEX('Products'!$E$6:$E$505,MATCH($B565,'Products'!$A$6:$A$505,0)),0)),"")</f>
      </c>
      <c r="J565" s="12"/>
    </row>
    <row r="566" spans="1:10" x14ac:dyDescent="0.25">
      <c r="A566" s="17"/>
      <c r="B566" s="12"/>
      <c r="C566" s="16">
        <f>IF($B566="","",IFERROR(INDEX('Products'!$B$6:$B$505,MATCH($B566,'Products'!$A$6:$A$505,0)),"Unknown code"))</f>
      </c>
      <c r="D566" s="12"/>
      <c r="E566" s="14"/>
      <c r="F566" s="14"/>
      <c r="G566" s="15">
        <f>IF(OR($B566="",$D566=""),"",IF($F566&lt;&gt;"",$F566,IFERROR(IF($D566="In",INDEX('Products'!$E$6:$E$505,MATCH($B566,'Products'!$A$6:$A$505,0)),INDEX('Products'!$F$6:$F$505,MATCH($B566,'Products'!$A$6:$A$505,0))),"")))</f>
      </c>
      <c r="H566" s="15">
        <f>IF(OR($E566="",$G566=""),"",$E566*$G566)</f>
      </c>
      <c r="I566" s="15">
        <f>IF(AND($D566="Out",$E566&lt;&gt;"",$G566&lt;&gt;""),$E566*($G566-IFERROR(INDEX('Products'!$E$6:$E$505,MATCH($B566,'Products'!$A$6:$A$505,0)),0)),"")</f>
      </c>
      <c r="J566" s="12"/>
    </row>
    <row r="567" spans="1:10" x14ac:dyDescent="0.25">
      <c r="A567" s="17"/>
      <c r="B567" s="12"/>
      <c r="C567" s="16">
        <f>IF($B567="","",IFERROR(INDEX('Products'!$B$6:$B$505,MATCH($B567,'Products'!$A$6:$A$505,0)),"Unknown code"))</f>
      </c>
      <c r="D567" s="12"/>
      <c r="E567" s="14"/>
      <c r="F567" s="14"/>
      <c r="G567" s="15">
        <f>IF(OR($B567="",$D567=""),"",IF($F567&lt;&gt;"",$F567,IFERROR(IF($D567="In",INDEX('Products'!$E$6:$E$505,MATCH($B567,'Products'!$A$6:$A$505,0)),INDEX('Products'!$F$6:$F$505,MATCH($B567,'Products'!$A$6:$A$505,0))),"")))</f>
      </c>
      <c r="H567" s="15">
        <f>IF(OR($E567="",$G567=""),"",$E567*$G567)</f>
      </c>
      <c r="I567" s="15">
        <f>IF(AND($D567="Out",$E567&lt;&gt;"",$G567&lt;&gt;""),$E567*($G567-IFERROR(INDEX('Products'!$E$6:$E$505,MATCH($B567,'Products'!$A$6:$A$505,0)),0)),"")</f>
      </c>
      <c r="J567" s="12"/>
    </row>
    <row r="568" spans="1:10" x14ac:dyDescent="0.25">
      <c r="A568" s="17"/>
      <c r="B568" s="12"/>
      <c r="C568" s="16">
        <f>IF($B568="","",IFERROR(INDEX('Products'!$B$6:$B$505,MATCH($B568,'Products'!$A$6:$A$505,0)),"Unknown code"))</f>
      </c>
      <c r="D568" s="12"/>
      <c r="E568" s="14"/>
      <c r="F568" s="14"/>
      <c r="G568" s="15">
        <f>IF(OR($B568="",$D568=""),"",IF($F568&lt;&gt;"",$F568,IFERROR(IF($D568="In",INDEX('Products'!$E$6:$E$505,MATCH($B568,'Products'!$A$6:$A$505,0)),INDEX('Products'!$F$6:$F$505,MATCH($B568,'Products'!$A$6:$A$505,0))),"")))</f>
      </c>
      <c r="H568" s="15">
        <f>IF(OR($E568="",$G568=""),"",$E568*$G568)</f>
      </c>
      <c r="I568" s="15">
        <f>IF(AND($D568="Out",$E568&lt;&gt;"",$G568&lt;&gt;""),$E568*($G568-IFERROR(INDEX('Products'!$E$6:$E$505,MATCH($B568,'Products'!$A$6:$A$505,0)),0)),"")</f>
      </c>
      <c r="J568" s="12"/>
    </row>
    <row r="569" spans="1:10" x14ac:dyDescent="0.25">
      <c r="A569" s="17"/>
      <c r="B569" s="12"/>
      <c r="C569" s="16">
        <f>IF($B569="","",IFERROR(INDEX('Products'!$B$6:$B$505,MATCH($B569,'Products'!$A$6:$A$505,0)),"Unknown code"))</f>
      </c>
      <c r="D569" s="12"/>
      <c r="E569" s="14"/>
      <c r="F569" s="14"/>
      <c r="G569" s="15">
        <f>IF(OR($B569="",$D569=""),"",IF($F569&lt;&gt;"",$F569,IFERROR(IF($D569="In",INDEX('Products'!$E$6:$E$505,MATCH($B569,'Products'!$A$6:$A$505,0)),INDEX('Products'!$F$6:$F$505,MATCH($B569,'Products'!$A$6:$A$505,0))),"")))</f>
      </c>
      <c r="H569" s="15">
        <f>IF(OR($E569="",$G569=""),"",$E569*$G569)</f>
      </c>
      <c r="I569" s="15">
        <f>IF(AND($D569="Out",$E569&lt;&gt;"",$G569&lt;&gt;""),$E569*($G569-IFERROR(INDEX('Products'!$E$6:$E$505,MATCH($B569,'Products'!$A$6:$A$505,0)),0)),"")</f>
      </c>
      <c r="J569" s="12"/>
    </row>
    <row r="570" spans="1:10" x14ac:dyDescent="0.25">
      <c r="A570" s="17"/>
      <c r="B570" s="12"/>
      <c r="C570" s="16">
        <f>IF($B570="","",IFERROR(INDEX('Products'!$B$6:$B$505,MATCH($B570,'Products'!$A$6:$A$505,0)),"Unknown code"))</f>
      </c>
      <c r="D570" s="12"/>
      <c r="E570" s="14"/>
      <c r="F570" s="14"/>
      <c r="G570" s="15">
        <f>IF(OR($B570="",$D570=""),"",IF($F570&lt;&gt;"",$F570,IFERROR(IF($D570="In",INDEX('Products'!$E$6:$E$505,MATCH($B570,'Products'!$A$6:$A$505,0)),INDEX('Products'!$F$6:$F$505,MATCH($B570,'Products'!$A$6:$A$505,0))),"")))</f>
      </c>
      <c r="H570" s="15">
        <f>IF(OR($E570="",$G570=""),"",$E570*$G570)</f>
      </c>
      <c r="I570" s="15">
        <f>IF(AND($D570="Out",$E570&lt;&gt;"",$G570&lt;&gt;""),$E570*($G570-IFERROR(INDEX('Products'!$E$6:$E$505,MATCH($B570,'Products'!$A$6:$A$505,0)),0)),"")</f>
      </c>
      <c r="J570" s="12"/>
    </row>
    <row r="571" spans="1:10" x14ac:dyDescent="0.25">
      <c r="A571" s="17"/>
      <c r="B571" s="12"/>
      <c r="C571" s="16">
        <f>IF($B571="","",IFERROR(INDEX('Products'!$B$6:$B$505,MATCH($B571,'Products'!$A$6:$A$505,0)),"Unknown code"))</f>
      </c>
      <c r="D571" s="12"/>
      <c r="E571" s="14"/>
      <c r="F571" s="14"/>
      <c r="G571" s="15">
        <f>IF(OR($B571="",$D571=""),"",IF($F571&lt;&gt;"",$F571,IFERROR(IF($D571="In",INDEX('Products'!$E$6:$E$505,MATCH($B571,'Products'!$A$6:$A$505,0)),INDEX('Products'!$F$6:$F$505,MATCH($B571,'Products'!$A$6:$A$505,0))),"")))</f>
      </c>
      <c r="H571" s="15">
        <f>IF(OR($E571="",$G571=""),"",$E571*$G571)</f>
      </c>
      <c r="I571" s="15">
        <f>IF(AND($D571="Out",$E571&lt;&gt;"",$G571&lt;&gt;""),$E571*($G571-IFERROR(INDEX('Products'!$E$6:$E$505,MATCH($B571,'Products'!$A$6:$A$505,0)),0)),"")</f>
      </c>
      <c r="J571" s="12"/>
    </row>
    <row r="572" spans="1:10" x14ac:dyDescent="0.25">
      <c r="A572" s="17"/>
      <c r="B572" s="12"/>
      <c r="C572" s="16">
        <f>IF($B572="","",IFERROR(INDEX('Products'!$B$6:$B$505,MATCH($B572,'Products'!$A$6:$A$505,0)),"Unknown code"))</f>
      </c>
      <c r="D572" s="12"/>
      <c r="E572" s="14"/>
      <c r="F572" s="14"/>
      <c r="G572" s="15">
        <f>IF(OR($B572="",$D572=""),"",IF($F572&lt;&gt;"",$F572,IFERROR(IF($D572="In",INDEX('Products'!$E$6:$E$505,MATCH($B572,'Products'!$A$6:$A$505,0)),INDEX('Products'!$F$6:$F$505,MATCH($B572,'Products'!$A$6:$A$505,0))),"")))</f>
      </c>
      <c r="H572" s="15">
        <f>IF(OR($E572="",$G572=""),"",$E572*$G572)</f>
      </c>
      <c r="I572" s="15">
        <f>IF(AND($D572="Out",$E572&lt;&gt;"",$G572&lt;&gt;""),$E572*($G572-IFERROR(INDEX('Products'!$E$6:$E$505,MATCH($B572,'Products'!$A$6:$A$505,0)),0)),"")</f>
      </c>
      <c r="J572" s="12"/>
    </row>
    <row r="573" spans="1:10" x14ac:dyDescent="0.25">
      <c r="A573" s="17"/>
      <c r="B573" s="12"/>
      <c r="C573" s="16">
        <f>IF($B573="","",IFERROR(INDEX('Products'!$B$6:$B$505,MATCH($B573,'Products'!$A$6:$A$505,0)),"Unknown code"))</f>
      </c>
      <c r="D573" s="12"/>
      <c r="E573" s="14"/>
      <c r="F573" s="14"/>
      <c r="G573" s="15">
        <f>IF(OR($B573="",$D573=""),"",IF($F573&lt;&gt;"",$F573,IFERROR(IF($D573="In",INDEX('Products'!$E$6:$E$505,MATCH($B573,'Products'!$A$6:$A$505,0)),INDEX('Products'!$F$6:$F$505,MATCH($B573,'Products'!$A$6:$A$505,0))),"")))</f>
      </c>
      <c r="H573" s="15">
        <f>IF(OR($E573="",$G573=""),"",$E573*$G573)</f>
      </c>
      <c r="I573" s="15">
        <f>IF(AND($D573="Out",$E573&lt;&gt;"",$G573&lt;&gt;""),$E573*($G573-IFERROR(INDEX('Products'!$E$6:$E$505,MATCH($B573,'Products'!$A$6:$A$505,0)),0)),"")</f>
      </c>
      <c r="J573" s="12"/>
    </row>
    <row r="574" spans="1:10" x14ac:dyDescent="0.25">
      <c r="A574" s="17"/>
      <c r="B574" s="12"/>
      <c r="C574" s="16">
        <f>IF($B574="","",IFERROR(INDEX('Products'!$B$6:$B$505,MATCH($B574,'Products'!$A$6:$A$505,0)),"Unknown code"))</f>
      </c>
      <c r="D574" s="12"/>
      <c r="E574" s="14"/>
      <c r="F574" s="14"/>
      <c r="G574" s="15">
        <f>IF(OR($B574="",$D574=""),"",IF($F574&lt;&gt;"",$F574,IFERROR(IF($D574="In",INDEX('Products'!$E$6:$E$505,MATCH($B574,'Products'!$A$6:$A$505,0)),INDEX('Products'!$F$6:$F$505,MATCH($B574,'Products'!$A$6:$A$505,0))),"")))</f>
      </c>
      <c r="H574" s="15">
        <f>IF(OR($E574="",$G574=""),"",$E574*$G574)</f>
      </c>
      <c r="I574" s="15">
        <f>IF(AND($D574="Out",$E574&lt;&gt;"",$G574&lt;&gt;""),$E574*($G574-IFERROR(INDEX('Products'!$E$6:$E$505,MATCH($B574,'Products'!$A$6:$A$505,0)),0)),"")</f>
      </c>
      <c r="J574" s="12"/>
    </row>
    <row r="575" spans="1:10" x14ac:dyDescent="0.25">
      <c r="A575" s="17"/>
      <c r="B575" s="12"/>
      <c r="C575" s="16">
        <f>IF($B575="","",IFERROR(INDEX('Products'!$B$6:$B$505,MATCH($B575,'Products'!$A$6:$A$505,0)),"Unknown code"))</f>
      </c>
      <c r="D575" s="12"/>
      <c r="E575" s="14"/>
      <c r="F575" s="14"/>
      <c r="G575" s="15">
        <f>IF(OR($B575="",$D575=""),"",IF($F575&lt;&gt;"",$F575,IFERROR(IF($D575="In",INDEX('Products'!$E$6:$E$505,MATCH($B575,'Products'!$A$6:$A$505,0)),INDEX('Products'!$F$6:$F$505,MATCH($B575,'Products'!$A$6:$A$505,0))),"")))</f>
      </c>
      <c r="H575" s="15">
        <f>IF(OR($E575="",$G575=""),"",$E575*$G575)</f>
      </c>
      <c r="I575" s="15">
        <f>IF(AND($D575="Out",$E575&lt;&gt;"",$G575&lt;&gt;""),$E575*($G575-IFERROR(INDEX('Products'!$E$6:$E$505,MATCH($B575,'Products'!$A$6:$A$505,0)),0)),"")</f>
      </c>
      <c r="J575" s="12"/>
    </row>
    <row r="576" spans="1:10" x14ac:dyDescent="0.25">
      <c r="A576" s="17"/>
      <c r="B576" s="12"/>
      <c r="C576" s="16">
        <f>IF($B576="","",IFERROR(INDEX('Products'!$B$6:$B$505,MATCH($B576,'Products'!$A$6:$A$505,0)),"Unknown code"))</f>
      </c>
      <c r="D576" s="12"/>
      <c r="E576" s="14"/>
      <c r="F576" s="14"/>
      <c r="G576" s="15">
        <f>IF(OR($B576="",$D576=""),"",IF($F576&lt;&gt;"",$F576,IFERROR(IF($D576="In",INDEX('Products'!$E$6:$E$505,MATCH($B576,'Products'!$A$6:$A$505,0)),INDEX('Products'!$F$6:$F$505,MATCH($B576,'Products'!$A$6:$A$505,0))),"")))</f>
      </c>
      <c r="H576" s="15">
        <f>IF(OR($E576="",$G576=""),"",$E576*$G576)</f>
      </c>
      <c r="I576" s="15">
        <f>IF(AND($D576="Out",$E576&lt;&gt;"",$G576&lt;&gt;""),$E576*($G576-IFERROR(INDEX('Products'!$E$6:$E$505,MATCH($B576,'Products'!$A$6:$A$505,0)),0)),"")</f>
      </c>
      <c r="J576" s="12"/>
    </row>
    <row r="577" spans="1:10" x14ac:dyDescent="0.25">
      <c r="A577" s="17"/>
      <c r="B577" s="12"/>
      <c r="C577" s="16">
        <f>IF($B577="","",IFERROR(INDEX('Products'!$B$6:$B$505,MATCH($B577,'Products'!$A$6:$A$505,0)),"Unknown code"))</f>
      </c>
      <c r="D577" s="12"/>
      <c r="E577" s="14"/>
      <c r="F577" s="14"/>
      <c r="G577" s="15">
        <f>IF(OR($B577="",$D577=""),"",IF($F577&lt;&gt;"",$F577,IFERROR(IF($D577="In",INDEX('Products'!$E$6:$E$505,MATCH($B577,'Products'!$A$6:$A$505,0)),INDEX('Products'!$F$6:$F$505,MATCH($B577,'Products'!$A$6:$A$505,0))),"")))</f>
      </c>
      <c r="H577" s="15">
        <f>IF(OR($E577="",$G577=""),"",$E577*$G577)</f>
      </c>
      <c r="I577" s="15">
        <f>IF(AND($D577="Out",$E577&lt;&gt;"",$G577&lt;&gt;""),$E577*($G577-IFERROR(INDEX('Products'!$E$6:$E$505,MATCH($B577,'Products'!$A$6:$A$505,0)),0)),"")</f>
      </c>
      <c r="J577" s="12"/>
    </row>
    <row r="578" spans="1:10" x14ac:dyDescent="0.25">
      <c r="A578" s="17"/>
      <c r="B578" s="12"/>
      <c r="C578" s="16">
        <f>IF($B578="","",IFERROR(INDEX('Products'!$B$6:$B$505,MATCH($B578,'Products'!$A$6:$A$505,0)),"Unknown code"))</f>
      </c>
      <c r="D578" s="12"/>
      <c r="E578" s="14"/>
      <c r="F578" s="14"/>
      <c r="G578" s="15">
        <f>IF(OR($B578="",$D578=""),"",IF($F578&lt;&gt;"",$F578,IFERROR(IF($D578="In",INDEX('Products'!$E$6:$E$505,MATCH($B578,'Products'!$A$6:$A$505,0)),INDEX('Products'!$F$6:$F$505,MATCH($B578,'Products'!$A$6:$A$505,0))),"")))</f>
      </c>
      <c r="H578" s="15">
        <f>IF(OR($E578="",$G578=""),"",$E578*$G578)</f>
      </c>
      <c r="I578" s="15">
        <f>IF(AND($D578="Out",$E578&lt;&gt;"",$G578&lt;&gt;""),$E578*($G578-IFERROR(INDEX('Products'!$E$6:$E$505,MATCH($B578,'Products'!$A$6:$A$505,0)),0)),"")</f>
      </c>
      <c r="J578" s="12"/>
    </row>
    <row r="579" spans="1:10" x14ac:dyDescent="0.25">
      <c r="A579" s="17"/>
      <c r="B579" s="12"/>
      <c r="C579" s="16">
        <f>IF($B579="","",IFERROR(INDEX('Products'!$B$6:$B$505,MATCH($B579,'Products'!$A$6:$A$505,0)),"Unknown code"))</f>
      </c>
      <c r="D579" s="12"/>
      <c r="E579" s="14"/>
      <c r="F579" s="14"/>
      <c r="G579" s="15">
        <f>IF(OR($B579="",$D579=""),"",IF($F579&lt;&gt;"",$F579,IFERROR(IF($D579="In",INDEX('Products'!$E$6:$E$505,MATCH($B579,'Products'!$A$6:$A$505,0)),INDEX('Products'!$F$6:$F$505,MATCH($B579,'Products'!$A$6:$A$505,0))),"")))</f>
      </c>
      <c r="H579" s="15">
        <f>IF(OR($E579="",$G579=""),"",$E579*$G579)</f>
      </c>
      <c r="I579" s="15">
        <f>IF(AND($D579="Out",$E579&lt;&gt;"",$G579&lt;&gt;""),$E579*($G579-IFERROR(INDEX('Products'!$E$6:$E$505,MATCH($B579,'Products'!$A$6:$A$505,0)),0)),"")</f>
      </c>
      <c r="J579" s="12"/>
    </row>
    <row r="580" spans="1:10" x14ac:dyDescent="0.25">
      <c r="A580" s="17"/>
      <c r="B580" s="12"/>
      <c r="C580" s="16">
        <f>IF($B580="","",IFERROR(INDEX('Products'!$B$6:$B$505,MATCH($B580,'Products'!$A$6:$A$505,0)),"Unknown code"))</f>
      </c>
      <c r="D580" s="12"/>
      <c r="E580" s="14"/>
      <c r="F580" s="14"/>
      <c r="G580" s="15">
        <f>IF(OR($B580="",$D580=""),"",IF($F580&lt;&gt;"",$F580,IFERROR(IF($D580="In",INDEX('Products'!$E$6:$E$505,MATCH($B580,'Products'!$A$6:$A$505,0)),INDEX('Products'!$F$6:$F$505,MATCH($B580,'Products'!$A$6:$A$505,0))),"")))</f>
      </c>
      <c r="H580" s="15">
        <f>IF(OR($E580="",$G580=""),"",$E580*$G580)</f>
      </c>
      <c r="I580" s="15">
        <f>IF(AND($D580="Out",$E580&lt;&gt;"",$G580&lt;&gt;""),$E580*($G580-IFERROR(INDEX('Products'!$E$6:$E$505,MATCH($B580,'Products'!$A$6:$A$505,0)),0)),"")</f>
      </c>
      <c r="J580" s="12"/>
    </row>
    <row r="581" spans="1:10" x14ac:dyDescent="0.25">
      <c r="A581" s="17"/>
      <c r="B581" s="12"/>
      <c r="C581" s="16">
        <f>IF($B581="","",IFERROR(INDEX('Products'!$B$6:$B$505,MATCH($B581,'Products'!$A$6:$A$505,0)),"Unknown code"))</f>
      </c>
      <c r="D581" s="12"/>
      <c r="E581" s="14"/>
      <c r="F581" s="14"/>
      <c r="G581" s="15">
        <f>IF(OR($B581="",$D581=""),"",IF($F581&lt;&gt;"",$F581,IFERROR(IF($D581="In",INDEX('Products'!$E$6:$E$505,MATCH($B581,'Products'!$A$6:$A$505,0)),INDEX('Products'!$F$6:$F$505,MATCH($B581,'Products'!$A$6:$A$505,0))),"")))</f>
      </c>
      <c r="H581" s="15">
        <f>IF(OR($E581="",$G581=""),"",$E581*$G581)</f>
      </c>
      <c r="I581" s="15">
        <f>IF(AND($D581="Out",$E581&lt;&gt;"",$G581&lt;&gt;""),$E581*($G581-IFERROR(INDEX('Products'!$E$6:$E$505,MATCH($B581,'Products'!$A$6:$A$505,0)),0)),"")</f>
      </c>
      <c r="J581" s="12"/>
    </row>
    <row r="582" spans="1:10" x14ac:dyDescent="0.25">
      <c r="A582" s="17"/>
      <c r="B582" s="12"/>
      <c r="C582" s="16">
        <f>IF($B582="","",IFERROR(INDEX('Products'!$B$6:$B$505,MATCH($B582,'Products'!$A$6:$A$505,0)),"Unknown code"))</f>
      </c>
      <c r="D582" s="12"/>
      <c r="E582" s="14"/>
      <c r="F582" s="14"/>
      <c r="G582" s="15">
        <f>IF(OR($B582="",$D582=""),"",IF($F582&lt;&gt;"",$F582,IFERROR(IF($D582="In",INDEX('Products'!$E$6:$E$505,MATCH($B582,'Products'!$A$6:$A$505,0)),INDEX('Products'!$F$6:$F$505,MATCH($B582,'Products'!$A$6:$A$505,0))),"")))</f>
      </c>
      <c r="H582" s="15">
        <f>IF(OR($E582="",$G582=""),"",$E582*$G582)</f>
      </c>
      <c r="I582" s="15">
        <f>IF(AND($D582="Out",$E582&lt;&gt;"",$G582&lt;&gt;""),$E582*($G582-IFERROR(INDEX('Products'!$E$6:$E$505,MATCH($B582,'Products'!$A$6:$A$505,0)),0)),"")</f>
      </c>
      <c r="J582" s="12"/>
    </row>
    <row r="583" spans="1:10" x14ac:dyDescent="0.25">
      <c r="A583" s="17"/>
      <c r="B583" s="12"/>
      <c r="C583" s="16">
        <f>IF($B583="","",IFERROR(INDEX('Products'!$B$6:$B$505,MATCH($B583,'Products'!$A$6:$A$505,0)),"Unknown code"))</f>
      </c>
      <c r="D583" s="12"/>
      <c r="E583" s="14"/>
      <c r="F583" s="14"/>
      <c r="G583" s="15">
        <f>IF(OR($B583="",$D583=""),"",IF($F583&lt;&gt;"",$F583,IFERROR(IF($D583="In",INDEX('Products'!$E$6:$E$505,MATCH($B583,'Products'!$A$6:$A$505,0)),INDEX('Products'!$F$6:$F$505,MATCH($B583,'Products'!$A$6:$A$505,0))),"")))</f>
      </c>
      <c r="H583" s="15">
        <f>IF(OR($E583="",$G583=""),"",$E583*$G583)</f>
      </c>
      <c r="I583" s="15">
        <f>IF(AND($D583="Out",$E583&lt;&gt;"",$G583&lt;&gt;""),$E583*($G583-IFERROR(INDEX('Products'!$E$6:$E$505,MATCH($B583,'Products'!$A$6:$A$505,0)),0)),"")</f>
      </c>
      <c r="J583" s="12"/>
    </row>
    <row r="584" spans="1:10" x14ac:dyDescent="0.25">
      <c r="A584" s="17"/>
      <c r="B584" s="12"/>
      <c r="C584" s="16">
        <f>IF($B584="","",IFERROR(INDEX('Products'!$B$6:$B$505,MATCH($B584,'Products'!$A$6:$A$505,0)),"Unknown code"))</f>
      </c>
      <c r="D584" s="12"/>
      <c r="E584" s="14"/>
      <c r="F584" s="14"/>
      <c r="G584" s="15">
        <f>IF(OR($B584="",$D584=""),"",IF($F584&lt;&gt;"",$F584,IFERROR(IF($D584="In",INDEX('Products'!$E$6:$E$505,MATCH($B584,'Products'!$A$6:$A$505,0)),INDEX('Products'!$F$6:$F$505,MATCH($B584,'Products'!$A$6:$A$505,0))),"")))</f>
      </c>
      <c r="H584" s="15">
        <f>IF(OR($E584="",$G584=""),"",$E584*$G584)</f>
      </c>
      <c r="I584" s="15">
        <f>IF(AND($D584="Out",$E584&lt;&gt;"",$G584&lt;&gt;""),$E584*($G584-IFERROR(INDEX('Products'!$E$6:$E$505,MATCH($B584,'Products'!$A$6:$A$505,0)),0)),"")</f>
      </c>
      <c r="J584" s="12"/>
    </row>
    <row r="585" spans="1:10" x14ac:dyDescent="0.25">
      <c r="A585" s="17"/>
      <c r="B585" s="12"/>
      <c r="C585" s="16">
        <f>IF($B585="","",IFERROR(INDEX('Products'!$B$6:$B$505,MATCH($B585,'Products'!$A$6:$A$505,0)),"Unknown code"))</f>
      </c>
      <c r="D585" s="12"/>
      <c r="E585" s="14"/>
      <c r="F585" s="14"/>
      <c r="G585" s="15">
        <f>IF(OR($B585="",$D585=""),"",IF($F585&lt;&gt;"",$F585,IFERROR(IF($D585="In",INDEX('Products'!$E$6:$E$505,MATCH($B585,'Products'!$A$6:$A$505,0)),INDEX('Products'!$F$6:$F$505,MATCH($B585,'Products'!$A$6:$A$505,0))),"")))</f>
      </c>
      <c r="H585" s="15">
        <f>IF(OR($E585="",$G585=""),"",$E585*$G585)</f>
      </c>
      <c r="I585" s="15">
        <f>IF(AND($D585="Out",$E585&lt;&gt;"",$G585&lt;&gt;""),$E585*($G585-IFERROR(INDEX('Products'!$E$6:$E$505,MATCH($B585,'Products'!$A$6:$A$505,0)),0)),"")</f>
      </c>
      <c r="J585" s="12"/>
    </row>
    <row r="586" spans="1:10" x14ac:dyDescent="0.25">
      <c r="A586" s="17"/>
      <c r="B586" s="12"/>
      <c r="C586" s="16">
        <f>IF($B586="","",IFERROR(INDEX('Products'!$B$6:$B$505,MATCH($B586,'Products'!$A$6:$A$505,0)),"Unknown code"))</f>
      </c>
      <c r="D586" s="12"/>
      <c r="E586" s="14"/>
      <c r="F586" s="14"/>
      <c r="G586" s="15">
        <f>IF(OR($B586="",$D586=""),"",IF($F586&lt;&gt;"",$F586,IFERROR(IF($D586="In",INDEX('Products'!$E$6:$E$505,MATCH($B586,'Products'!$A$6:$A$505,0)),INDEX('Products'!$F$6:$F$505,MATCH($B586,'Products'!$A$6:$A$505,0))),"")))</f>
      </c>
      <c r="H586" s="15">
        <f>IF(OR($E586="",$G586=""),"",$E586*$G586)</f>
      </c>
      <c r="I586" s="15">
        <f>IF(AND($D586="Out",$E586&lt;&gt;"",$G586&lt;&gt;""),$E586*($G586-IFERROR(INDEX('Products'!$E$6:$E$505,MATCH($B586,'Products'!$A$6:$A$505,0)),0)),"")</f>
      </c>
      <c r="J586" s="12"/>
    </row>
    <row r="587" spans="1:10" x14ac:dyDescent="0.25">
      <c r="A587" s="17"/>
      <c r="B587" s="12"/>
      <c r="C587" s="16">
        <f>IF($B587="","",IFERROR(INDEX('Products'!$B$6:$B$505,MATCH($B587,'Products'!$A$6:$A$505,0)),"Unknown code"))</f>
      </c>
      <c r="D587" s="12"/>
      <c r="E587" s="14"/>
      <c r="F587" s="14"/>
      <c r="G587" s="15">
        <f>IF(OR($B587="",$D587=""),"",IF($F587&lt;&gt;"",$F587,IFERROR(IF($D587="In",INDEX('Products'!$E$6:$E$505,MATCH($B587,'Products'!$A$6:$A$505,0)),INDEX('Products'!$F$6:$F$505,MATCH($B587,'Products'!$A$6:$A$505,0))),"")))</f>
      </c>
      <c r="H587" s="15">
        <f>IF(OR($E587="",$G587=""),"",$E587*$G587)</f>
      </c>
      <c r="I587" s="15">
        <f>IF(AND($D587="Out",$E587&lt;&gt;"",$G587&lt;&gt;""),$E587*($G587-IFERROR(INDEX('Products'!$E$6:$E$505,MATCH($B587,'Products'!$A$6:$A$505,0)),0)),"")</f>
      </c>
      <c r="J587" s="12"/>
    </row>
    <row r="588" spans="1:10" x14ac:dyDescent="0.25">
      <c r="A588" s="17"/>
      <c r="B588" s="12"/>
      <c r="C588" s="16">
        <f>IF($B588="","",IFERROR(INDEX('Products'!$B$6:$B$505,MATCH($B588,'Products'!$A$6:$A$505,0)),"Unknown code"))</f>
      </c>
      <c r="D588" s="12"/>
      <c r="E588" s="14"/>
      <c r="F588" s="14"/>
      <c r="G588" s="15">
        <f>IF(OR($B588="",$D588=""),"",IF($F588&lt;&gt;"",$F588,IFERROR(IF($D588="In",INDEX('Products'!$E$6:$E$505,MATCH($B588,'Products'!$A$6:$A$505,0)),INDEX('Products'!$F$6:$F$505,MATCH($B588,'Products'!$A$6:$A$505,0))),"")))</f>
      </c>
      <c r="H588" s="15">
        <f>IF(OR($E588="",$G588=""),"",$E588*$G588)</f>
      </c>
      <c r="I588" s="15">
        <f>IF(AND($D588="Out",$E588&lt;&gt;"",$G588&lt;&gt;""),$E588*($G588-IFERROR(INDEX('Products'!$E$6:$E$505,MATCH($B588,'Products'!$A$6:$A$505,0)),0)),"")</f>
      </c>
      <c r="J588" s="12"/>
    </row>
    <row r="589" spans="1:10" x14ac:dyDescent="0.25">
      <c r="A589" s="17"/>
      <c r="B589" s="12"/>
      <c r="C589" s="16">
        <f>IF($B589="","",IFERROR(INDEX('Products'!$B$6:$B$505,MATCH($B589,'Products'!$A$6:$A$505,0)),"Unknown code"))</f>
      </c>
      <c r="D589" s="12"/>
      <c r="E589" s="14"/>
      <c r="F589" s="14"/>
      <c r="G589" s="15">
        <f>IF(OR($B589="",$D589=""),"",IF($F589&lt;&gt;"",$F589,IFERROR(IF($D589="In",INDEX('Products'!$E$6:$E$505,MATCH($B589,'Products'!$A$6:$A$505,0)),INDEX('Products'!$F$6:$F$505,MATCH($B589,'Products'!$A$6:$A$505,0))),"")))</f>
      </c>
      <c r="H589" s="15">
        <f>IF(OR($E589="",$G589=""),"",$E589*$G589)</f>
      </c>
      <c r="I589" s="15">
        <f>IF(AND($D589="Out",$E589&lt;&gt;"",$G589&lt;&gt;""),$E589*($G589-IFERROR(INDEX('Products'!$E$6:$E$505,MATCH($B589,'Products'!$A$6:$A$505,0)),0)),"")</f>
      </c>
      <c r="J589" s="12"/>
    </row>
    <row r="590" spans="1:10" x14ac:dyDescent="0.25">
      <c r="A590" s="17"/>
      <c r="B590" s="12"/>
      <c r="C590" s="16">
        <f>IF($B590="","",IFERROR(INDEX('Products'!$B$6:$B$505,MATCH($B590,'Products'!$A$6:$A$505,0)),"Unknown code"))</f>
      </c>
      <c r="D590" s="12"/>
      <c r="E590" s="14"/>
      <c r="F590" s="14"/>
      <c r="G590" s="15">
        <f>IF(OR($B590="",$D590=""),"",IF($F590&lt;&gt;"",$F590,IFERROR(IF($D590="In",INDEX('Products'!$E$6:$E$505,MATCH($B590,'Products'!$A$6:$A$505,0)),INDEX('Products'!$F$6:$F$505,MATCH($B590,'Products'!$A$6:$A$505,0))),"")))</f>
      </c>
      <c r="H590" s="15">
        <f>IF(OR($E590="",$G590=""),"",$E590*$G590)</f>
      </c>
      <c r="I590" s="15">
        <f>IF(AND($D590="Out",$E590&lt;&gt;"",$G590&lt;&gt;""),$E590*($G590-IFERROR(INDEX('Products'!$E$6:$E$505,MATCH($B590,'Products'!$A$6:$A$505,0)),0)),"")</f>
      </c>
      <c r="J590" s="12"/>
    </row>
    <row r="591" spans="1:10" x14ac:dyDescent="0.25">
      <c r="A591" s="17"/>
      <c r="B591" s="12"/>
      <c r="C591" s="16">
        <f>IF($B591="","",IFERROR(INDEX('Products'!$B$6:$B$505,MATCH($B591,'Products'!$A$6:$A$505,0)),"Unknown code"))</f>
      </c>
      <c r="D591" s="12"/>
      <c r="E591" s="14"/>
      <c r="F591" s="14"/>
      <c r="G591" s="15">
        <f>IF(OR($B591="",$D591=""),"",IF($F591&lt;&gt;"",$F591,IFERROR(IF($D591="In",INDEX('Products'!$E$6:$E$505,MATCH($B591,'Products'!$A$6:$A$505,0)),INDEX('Products'!$F$6:$F$505,MATCH($B591,'Products'!$A$6:$A$505,0))),"")))</f>
      </c>
      <c r="H591" s="15">
        <f>IF(OR($E591="",$G591=""),"",$E591*$G591)</f>
      </c>
      <c r="I591" s="15">
        <f>IF(AND($D591="Out",$E591&lt;&gt;"",$G591&lt;&gt;""),$E591*($G591-IFERROR(INDEX('Products'!$E$6:$E$505,MATCH($B591,'Products'!$A$6:$A$505,0)),0)),"")</f>
      </c>
      <c r="J591" s="12"/>
    </row>
    <row r="592" spans="1:10" x14ac:dyDescent="0.25">
      <c r="A592" s="17"/>
      <c r="B592" s="12"/>
      <c r="C592" s="16">
        <f>IF($B592="","",IFERROR(INDEX('Products'!$B$6:$B$505,MATCH($B592,'Products'!$A$6:$A$505,0)),"Unknown code"))</f>
      </c>
      <c r="D592" s="12"/>
      <c r="E592" s="14"/>
      <c r="F592" s="14"/>
      <c r="G592" s="15">
        <f>IF(OR($B592="",$D592=""),"",IF($F592&lt;&gt;"",$F592,IFERROR(IF($D592="In",INDEX('Products'!$E$6:$E$505,MATCH($B592,'Products'!$A$6:$A$505,0)),INDEX('Products'!$F$6:$F$505,MATCH($B592,'Products'!$A$6:$A$505,0))),"")))</f>
      </c>
      <c r="H592" s="15">
        <f>IF(OR($E592="",$G592=""),"",$E592*$G592)</f>
      </c>
      <c r="I592" s="15">
        <f>IF(AND($D592="Out",$E592&lt;&gt;"",$G592&lt;&gt;""),$E592*($G592-IFERROR(INDEX('Products'!$E$6:$E$505,MATCH($B592,'Products'!$A$6:$A$505,0)),0)),"")</f>
      </c>
      <c r="J592" s="12"/>
    </row>
    <row r="593" spans="1:10" x14ac:dyDescent="0.25">
      <c r="A593" s="17"/>
      <c r="B593" s="12"/>
      <c r="C593" s="16">
        <f>IF($B593="","",IFERROR(INDEX('Products'!$B$6:$B$505,MATCH($B593,'Products'!$A$6:$A$505,0)),"Unknown code"))</f>
      </c>
      <c r="D593" s="12"/>
      <c r="E593" s="14"/>
      <c r="F593" s="14"/>
      <c r="G593" s="15">
        <f>IF(OR($B593="",$D593=""),"",IF($F593&lt;&gt;"",$F593,IFERROR(IF($D593="In",INDEX('Products'!$E$6:$E$505,MATCH($B593,'Products'!$A$6:$A$505,0)),INDEX('Products'!$F$6:$F$505,MATCH($B593,'Products'!$A$6:$A$505,0))),"")))</f>
      </c>
      <c r="H593" s="15">
        <f>IF(OR($E593="",$G593=""),"",$E593*$G593)</f>
      </c>
      <c r="I593" s="15">
        <f>IF(AND($D593="Out",$E593&lt;&gt;"",$G593&lt;&gt;""),$E593*($G593-IFERROR(INDEX('Products'!$E$6:$E$505,MATCH($B593,'Products'!$A$6:$A$505,0)),0)),"")</f>
      </c>
      <c r="J593" s="12"/>
    </row>
    <row r="594" spans="1:10" x14ac:dyDescent="0.25">
      <c r="A594" s="17"/>
      <c r="B594" s="12"/>
      <c r="C594" s="16">
        <f>IF($B594="","",IFERROR(INDEX('Products'!$B$6:$B$505,MATCH($B594,'Products'!$A$6:$A$505,0)),"Unknown code"))</f>
      </c>
      <c r="D594" s="12"/>
      <c r="E594" s="14"/>
      <c r="F594" s="14"/>
      <c r="G594" s="15">
        <f>IF(OR($B594="",$D594=""),"",IF($F594&lt;&gt;"",$F594,IFERROR(IF($D594="In",INDEX('Products'!$E$6:$E$505,MATCH($B594,'Products'!$A$6:$A$505,0)),INDEX('Products'!$F$6:$F$505,MATCH($B594,'Products'!$A$6:$A$505,0))),"")))</f>
      </c>
      <c r="H594" s="15">
        <f>IF(OR($E594="",$G594=""),"",$E594*$G594)</f>
      </c>
      <c r="I594" s="15">
        <f>IF(AND($D594="Out",$E594&lt;&gt;"",$G594&lt;&gt;""),$E594*($G594-IFERROR(INDEX('Products'!$E$6:$E$505,MATCH($B594,'Products'!$A$6:$A$505,0)),0)),"")</f>
      </c>
      <c r="J594" s="12"/>
    </row>
    <row r="595" spans="1:10" x14ac:dyDescent="0.25">
      <c r="A595" s="17"/>
      <c r="B595" s="12"/>
      <c r="C595" s="16">
        <f>IF($B595="","",IFERROR(INDEX('Products'!$B$6:$B$505,MATCH($B595,'Products'!$A$6:$A$505,0)),"Unknown code"))</f>
      </c>
      <c r="D595" s="12"/>
      <c r="E595" s="14"/>
      <c r="F595" s="14"/>
      <c r="G595" s="15">
        <f>IF(OR($B595="",$D595=""),"",IF($F595&lt;&gt;"",$F595,IFERROR(IF($D595="In",INDEX('Products'!$E$6:$E$505,MATCH($B595,'Products'!$A$6:$A$505,0)),INDEX('Products'!$F$6:$F$505,MATCH($B595,'Products'!$A$6:$A$505,0))),"")))</f>
      </c>
      <c r="H595" s="15">
        <f>IF(OR($E595="",$G595=""),"",$E595*$G595)</f>
      </c>
      <c r="I595" s="15">
        <f>IF(AND($D595="Out",$E595&lt;&gt;"",$G595&lt;&gt;""),$E595*($G595-IFERROR(INDEX('Products'!$E$6:$E$505,MATCH($B595,'Products'!$A$6:$A$505,0)),0)),"")</f>
      </c>
      <c r="J595" s="12"/>
    </row>
    <row r="596" spans="1:10" x14ac:dyDescent="0.25">
      <c r="A596" s="17"/>
      <c r="B596" s="12"/>
      <c r="C596" s="16">
        <f>IF($B596="","",IFERROR(INDEX('Products'!$B$6:$B$505,MATCH($B596,'Products'!$A$6:$A$505,0)),"Unknown code"))</f>
      </c>
      <c r="D596" s="12"/>
      <c r="E596" s="14"/>
      <c r="F596" s="14"/>
      <c r="G596" s="15">
        <f>IF(OR($B596="",$D596=""),"",IF($F596&lt;&gt;"",$F596,IFERROR(IF($D596="In",INDEX('Products'!$E$6:$E$505,MATCH($B596,'Products'!$A$6:$A$505,0)),INDEX('Products'!$F$6:$F$505,MATCH($B596,'Products'!$A$6:$A$505,0))),"")))</f>
      </c>
      <c r="H596" s="15">
        <f>IF(OR($E596="",$G596=""),"",$E596*$G596)</f>
      </c>
      <c r="I596" s="15">
        <f>IF(AND($D596="Out",$E596&lt;&gt;"",$G596&lt;&gt;""),$E596*($G596-IFERROR(INDEX('Products'!$E$6:$E$505,MATCH($B596,'Products'!$A$6:$A$505,0)),0)),"")</f>
      </c>
      <c r="J596" s="12"/>
    </row>
    <row r="597" spans="1:10" x14ac:dyDescent="0.25">
      <c r="A597" s="17"/>
      <c r="B597" s="12"/>
      <c r="C597" s="16">
        <f>IF($B597="","",IFERROR(INDEX('Products'!$B$6:$B$505,MATCH($B597,'Products'!$A$6:$A$505,0)),"Unknown code"))</f>
      </c>
      <c r="D597" s="12"/>
      <c r="E597" s="14"/>
      <c r="F597" s="14"/>
      <c r="G597" s="15">
        <f>IF(OR($B597="",$D597=""),"",IF($F597&lt;&gt;"",$F597,IFERROR(IF($D597="In",INDEX('Products'!$E$6:$E$505,MATCH($B597,'Products'!$A$6:$A$505,0)),INDEX('Products'!$F$6:$F$505,MATCH($B597,'Products'!$A$6:$A$505,0))),"")))</f>
      </c>
      <c r="H597" s="15">
        <f>IF(OR($E597="",$G597=""),"",$E597*$G597)</f>
      </c>
      <c r="I597" s="15">
        <f>IF(AND($D597="Out",$E597&lt;&gt;"",$G597&lt;&gt;""),$E597*($G597-IFERROR(INDEX('Products'!$E$6:$E$505,MATCH($B597,'Products'!$A$6:$A$505,0)),0)),"")</f>
      </c>
      <c r="J597" s="12"/>
    </row>
    <row r="598" spans="1:10" x14ac:dyDescent="0.25">
      <c r="A598" s="17"/>
      <c r="B598" s="12"/>
      <c r="C598" s="16">
        <f>IF($B598="","",IFERROR(INDEX('Products'!$B$6:$B$505,MATCH($B598,'Products'!$A$6:$A$505,0)),"Unknown code"))</f>
      </c>
      <c r="D598" s="12"/>
      <c r="E598" s="14"/>
      <c r="F598" s="14"/>
      <c r="G598" s="15">
        <f>IF(OR($B598="",$D598=""),"",IF($F598&lt;&gt;"",$F598,IFERROR(IF($D598="In",INDEX('Products'!$E$6:$E$505,MATCH($B598,'Products'!$A$6:$A$505,0)),INDEX('Products'!$F$6:$F$505,MATCH($B598,'Products'!$A$6:$A$505,0))),"")))</f>
      </c>
      <c r="H598" s="15">
        <f>IF(OR($E598="",$G598=""),"",$E598*$G598)</f>
      </c>
      <c r="I598" s="15">
        <f>IF(AND($D598="Out",$E598&lt;&gt;"",$G598&lt;&gt;""),$E598*($G598-IFERROR(INDEX('Products'!$E$6:$E$505,MATCH($B598,'Products'!$A$6:$A$505,0)),0)),"")</f>
      </c>
      <c r="J598" s="12"/>
    </row>
    <row r="599" spans="1:10" x14ac:dyDescent="0.25">
      <c r="A599" s="17"/>
      <c r="B599" s="12"/>
      <c r="C599" s="16">
        <f>IF($B599="","",IFERROR(INDEX('Products'!$B$6:$B$505,MATCH($B599,'Products'!$A$6:$A$505,0)),"Unknown code"))</f>
      </c>
      <c r="D599" s="12"/>
      <c r="E599" s="14"/>
      <c r="F599" s="14"/>
      <c r="G599" s="15">
        <f>IF(OR($B599="",$D599=""),"",IF($F599&lt;&gt;"",$F599,IFERROR(IF($D599="In",INDEX('Products'!$E$6:$E$505,MATCH($B599,'Products'!$A$6:$A$505,0)),INDEX('Products'!$F$6:$F$505,MATCH($B599,'Products'!$A$6:$A$505,0))),"")))</f>
      </c>
      <c r="H599" s="15">
        <f>IF(OR($E599="",$G599=""),"",$E599*$G599)</f>
      </c>
      <c r="I599" s="15">
        <f>IF(AND($D599="Out",$E599&lt;&gt;"",$G599&lt;&gt;""),$E599*($G599-IFERROR(INDEX('Products'!$E$6:$E$505,MATCH($B599,'Products'!$A$6:$A$505,0)),0)),"")</f>
      </c>
      <c r="J599" s="12"/>
    </row>
    <row r="600" spans="1:10" x14ac:dyDescent="0.25">
      <c r="A600" s="17"/>
      <c r="B600" s="12"/>
      <c r="C600" s="16">
        <f>IF($B600="","",IFERROR(INDEX('Products'!$B$6:$B$505,MATCH($B600,'Products'!$A$6:$A$505,0)),"Unknown code"))</f>
      </c>
      <c r="D600" s="12"/>
      <c r="E600" s="14"/>
      <c r="F600" s="14"/>
      <c r="G600" s="15">
        <f>IF(OR($B600="",$D600=""),"",IF($F600&lt;&gt;"",$F600,IFERROR(IF($D600="In",INDEX('Products'!$E$6:$E$505,MATCH($B600,'Products'!$A$6:$A$505,0)),INDEX('Products'!$F$6:$F$505,MATCH($B600,'Products'!$A$6:$A$505,0))),"")))</f>
      </c>
      <c r="H600" s="15">
        <f>IF(OR($E600="",$G600=""),"",$E600*$G600)</f>
      </c>
      <c r="I600" s="15">
        <f>IF(AND($D600="Out",$E600&lt;&gt;"",$G600&lt;&gt;""),$E600*($G600-IFERROR(INDEX('Products'!$E$6:$E$505,MATCH($B600,'Products'!$A$6:$A$505,0)),0)),"")</f>
      </c>
      <c r="J600" s="12"/>
    </row>
    <row r="601" spans="1:10" x14ac:dyDescent="0.25">
      <c r="A601" s="17"/>
      <c r="B601" s="12"/>
      <c r="C601" s="16">
        <f>IF($B601="","",IFERROR(INDEX('Products'!$B$6:$B$505,MATCH($B601,'Products'!$A$6:$A$505,0)),"Unknown code"))</f>
      </c>
      <c r="D601" s="12"/>
      <c r="E601" s="14"/>
      <c r="F601" s="14"/>
      <c r="G601" s="15">
        <f>IF(OR($B601="",$D601=""),"",IF($F601&lt;&gt;"",$F601,IFERROR(IF($D601="In",INDEX('Products'!$E$6:$E$505,MATCH($B601,'Products'!$A$6:$A$505,0)),INDEX('Products'!$F$6:$F$505,MATCH($B601,'Products'!$A$6:$A$505,0))),"")))</f>
      </c>
      <c r="H601" s="15">
        <f>IF(OR($E601="",$G601=""),"",$E601*$G601)</f>
      </c>
      <c r="I601" s="15">
        <f>IF(AND($D601="Out",$E601&lt;&gt;"",$G601&lt;&gt;""),$E601*($G601-IFERROR(INDEX('Products'!$E$6:$E$505,MATCH($B601,'Products'!$A$6:$A$505,0)),0)),"")</f>
      </c>
      <c r="J601" s="12"/>
    </row>
    <row r="602" spans="1:10" x14ac:dyDescent="0.25">
      <c r="A602" s="17"/>
      <c r="B602" s="12"/>
      <c r="C602" s="16">
        <f>IF($B602="","",IFERROR(INDEX('Products'!$B$6:$B$505,MATCH($B602,'Products'!$A$6:$A$505,0)),"Unknown code"))</f>
      </c>
      <c r="D602" s="12"/>
      <c r="E602" s="14"/>
      <c r="F602" s="14"/>
      <c r="G602" s="15">
        <f>IF(OR($B602="",$D602=""),"",IF($F602&lt;&gt;"",$F602,IFERROR(IF($D602="In",INDEX('Products'!$E$6:$E$505,MATCH($B602,'Products'!$A$6:$A$505,0)),INDEX('Products'!$F$6:$F$505,MATCH($B602,'Products'!$A$6:$A$505,0))),"")))</f>
      </c>
      <c r="H602" s="15">
        <f>IF(OR($E602="",$G602=""),"",$E602*$G602)</f>
      </c>
      <c r="I602" s="15">
        <f>IF(AND($D602="Out",$E602&lt;&gt;"",$G602&lt;&gt;""),$E602*($G602-IFERROR(INDEX('Products'!$E$6:$E$505,MATCH($B602,'Products'!$A$6:$A$505,0)),0)),"")</f>
      </c>
      <c r="J602" s="12"/>
    </row>
    <row r="603" spans="1:10" x14ac:dyDescent="0.25">
      <c r="A603" s="17"/>
      <c r="B603" s="12"/>
      <c r="C603" s="16">
        <f>IF($B603="","",IFERROR(INDEX('Products'!$B$6:$B$505,MATCH($B603,'Products'!$A$6:$A$505,0)),"Unknown code"))</f>
      </c>
      <c r="D603" s="12"/>
      <c r="E603" s="14"/>
      <c r="F603" s="14"/>
      <c r="G603" s="15">
        <f>IF(OR($B603="",$D603=""),"",IF($F603&lt;&gt;"",$F603,IFERROR(IF($D603="In",INDEX('Products'!$E$6:$E$505,MATCH($B603,'Products'!$A$6:$A$505,0)),INDEX('Products'!$F$6:$F$505,MATCH($B603,'Products'!$A$6:$A$505,0))),"")))</f>
      </c>
      <c r="H603" s="15">
        <f>IF(OR($E603="",$G603=""),"",$E603*$G603)</f>
      </c>
      <c r="I603" s="15">
        <f>IF(AND($D603="Out",$E603&lt;&gt;"",$G603&lt;&gt;""),$E603*($G603-IFERROR(INDEX('Products'!$E$6:$E$505,MATCH($B603,'Products'!$A$6:$A$505,0)),0)),"")</f>
      </c>
      <c r="J603" s="12"/>
    </row>
    <row r="604" spans="1:10" x14ac:dyDescent="0.25">
      <c r="A604" s="17"/>
      <c r="B604" s="12"/>
      <c r="C604" s="16">
        <f>IF($B604="","",IFERROR(INDEX('Products'!$B$6:$B$505,MATCH($B604,'Products'!$A$6:$A$505,0)),"Unknown code"))</f>
      </c>
      <c r="D604" s="12"/>
      <c r="E604" s="14"/>
      <c r="F604" s="14"/>
      <c r="G604" s="15">
        <f>IF(OR($B604="",$D604=""),"",IF($F604&lt;&gt;"",$F604,IFERROR(IF($D604="In",INDEX('Products'!$E$6:$E$505,MATCH($B604,'Products'!$A$6:$A$505,0)),INDEX('Products'!$F$6:$F$505,MATCH($B604,'Products'!$A$6:$A$505,0))),"")))</f>
      </c>
      <c r="H604" s="15">
        <f>IF(OR($E604="",$G604=""),"",$E604*$G604)</f>
      </c>
      <c r="I604" s="15">
        <f>IF(AND($D604="Out",$E604&lt;&gt;"",$G604&lt;&gt;""),$E604*($G604-IFERROR(INDEX('Products'!$E$6:$E$505,MATCH($B604,'Products'!$A$6:$A$505,0)),0)),"")</f>
      </c>
      <c r="J604" s="12"/>
    </row>
    <row r="605" spans="1:10" x14ac:dyDescent="0.25">
      <c r="A605" s="17"/>
      <c r="B605" s="12"/>
      <c r="C605" s="16">
        <f>IF($B605="","",IFERROR(INDEX('Products'!$B$6:$B$505,MATCH($B605,'Products'!$A$6:$A$505,0)),"Unknown code"))</f>
      </c>
      <c r="D605" s="12"/>
      <c r="E605" s="14"/>
      <c r="F605" s="14"/>
      <c r="G605" s="15">
        <f>IF(OR($B605="",$D605=""),"",IF($F605&lt;&gt;"",$F605,IFERROR(IF($D605="In",INDEX('Products'!$E$6:$E$505,MATCH($B605,'Products'!$A$6:$A$505,0)),INDEX('Products'!$F$6:$F$505,MATCH($B605,'Products'!$A$6:$A$505,0))),"")))</f>
      </c>
      <c r="H605" s="15">
        <f>IF(OR($E605="",$G605=""),"",$E605*$G605)</f>
      </c>
      <c r="I605" s="15">
        <f>IF(AND($D605="Out",$E605&lt;&gt;"",$G605&lt;&gt;""),$E605*($G605-IFERROR(INDEX('Products'!$E$6:$E$505,MATCH($B605,'Products'!$A$6:$A$505,0)),0)),"")</f>
      </c>
      <c r="J605" s="12"/>
    </row>
    <row r="606" spans="1:10" x14ac:dyDescent="0.25">
      <c r="A606" s="17"/>
      <c r="B606" s="12"/>
      <c r="C606" s="16">
        <f>IF($B606="","",IFERROR(INDEX('Products'!$B$6:$B$505,MATCH($B606,'Products'!$A$6:$A$505,0)),"Unknown code"))</f>
      </c>
      <c r="D606" s="12"/>
      <c r="E606" s="14"/>
      <c r="F606" s="14"/>
      <c r="G606" s="15">
        <f>IF(OR($B606="",$D606=""),"",IF($F606&lt;&gt;"",$F606,IFERROR(IF($D606="In",INDEX('Products'!$E$6:$E$505,MATCH($B606,'Products'!$A$6:$A$505,0)),INDEX('Products'!$F$6:$F$505,MATCH($B606,'Products'!$A$6:$A$505,0))),"")))</f>
      </c>
      <c r="H606" s="15">
        <f>IF(OR($E606="",$G606=""),"",$E606*$G606)</f>
      </c>
      <c r="I606" s="15">
        <f>IF(AND($D606="Out",$E606&lt;&gt;"",$G606&lt;&gt;""),$E606*($G606-IFERROR(INDEX('Products'!$E$6:$E$505,MATCH($B606,'Products'!$A$6:$A$505,0)),0)),"")</f>
      </c>
      <c r="J606" s="12"/>
    </row>
    <row r="607" spans="1:10" x14ac:dyDescent="0.25">
      <c r="A607" s="17"/>
      <c r="B607" s="12"/>
      <c r="C607" s="16">
        <f>IF($B607="","",IFERROR(INDEX('Products'!$B$6:$B$505,MATCH($B607,'Products'!$A$6:$A$505,0)),"Unknown code"))</f>
      </c>
      <c r="D607" s="12"/>
      <c r="E607" s="14"/>
      <c r="F607" s="14"/>
      <c r="G607" s="15">
        <f>IF(OR($B607="",$D607=""),"",IF($F607&lt;&gt;"",$F607,IFERROR(IF($D607="In",INDEX('Products'!$E$6:$E$505,MATCH($B607,'Products'!$A$6:$A$505,0)),INDEX('Products'!$F$6:$F$505,MATCH($B607,'Products'!$A$6:$A$505,0))),"")))</f>
      </c>
      <c r="H607" s="15">
        <f>IF(OR($E607="",$G607=""),"",$E607*$G607)</f>
      </c>
      <c r="I607" s="15">
        <f>IF(AND($D607="Out",$E607&lt;&gt;"",$G607&lt;&gt;""),$E607*($G607-IFERROR(INDEX('Products'!$E$6:$E$505,MATCH($B607,'Products'!$A$6:$A$505,0)),0)),"")</f>
      </c>
      <c r="J607" s="12"/>
    </row>
    <row r="608" spans="1:10" x14ac:dyDescent="0.25">
      <c r="A608" s="17"/>
      <c r="B608" s="12"/>
      <c r="C608" s="16">
        <f>IF($B608="","",IFERROR(INDEX('Products'!$B$6:$B$505,MATCH($B608,'Products'!$A$6:$A$505,0)),"Unknown code"))</f>
      </c>
      <c r="D608" s="12"/>
      <c r="E608" s="14"/>
      <c r="F608" s="14"/>
      <c r="G608" s="15">
        <f>IF(OR($B608="",$D608=""),"",IF($F608&lt;&gt;"",$F608,IFERROR(IF($D608="In",INDEX('Products'!$E$6:$E$505,MATCH($B608,'Products'!$A$6:$A$505,0)),INDEX('Products'!$F$6:$F$505,MATCH($B608,'Products'!$A$6:$A$505,0))),"")))</f>
      </c>
      <c r="H608" s="15">
        <f>IF(OR($E608="",$G608=""),"",$E608*$G608)</f>
      </c>
      <c r="I608" s="15">
        <f>IF(AND($D608="Out",$E608&lt;&gt;"",$G608&lt;&gt;""),$E608*($G608-IFERROR(INDEX('Products'!$E$6:$E$505,MATCH($B608,'Products'!$A$6:$A$505,0)),0)),"")</f>
      </c>
      <c r="J608" s="12"/>
    </row>
    <row r="609" spans="1:10" x14ac:dyDescent="0.25">
      <c r="A609" s="17"/>
      <c r="B609" s="12"/>
      <c r="C609" s="16">
        <f>IF($B609="","",IFERROR(INDEX('Products'!$B$6:$B$505,MATCH($B609,'Products'!$A$6:$A$505,0)),"Unknown code"))</f>
      </c>
      <c r="D609" s="12"/>
      <c r="E609" s="14"/>
      <c r="F609" s="14"/>
      <c r="G609" s="15">
        <f>IF(OR($B609="",$D609=""),"",IF($F609&lt;&gt;"",$F609,IFERROR(IF($D609="In",INDEX('Products'!$E$6:$E$505,MATCH($B609,'Products'!$A$6:$A$505,0)),INDEX('Products'!$F$6:$F$505,MATCH($B609,'Products'!$A$6:$A$505,0))),"")))</f>
      </c>
      <c r="H609" s="15">
        <f>IF(OR($E609="",$G609=""),"",$E609*$G609)</f>
      </c>
      <c r="I609" s="15">
        <f>IF(AND($D609="Out",$E609&lt;&gt;"",$G609&lt;&gt;""),$E609*($G609-IFERROR(INDEX('Products'!$E$6:$E$505,MATCH($B609,'Products'!$A$6:$A$505,0)),0)),"")</f>
      </c>
      <c r="J609" s="12"/>
    </row>
    <row r="610" spans="1:10" x14ac:dyDescent="0.25">
      <c r="A610" s="17"/>
      <c r="B610" s="12"/>
      <c r="C610" s="16">
        <f>IF($B610="","",IFERROR(INDEX('Products'!$B$6:$B$505,MATCH($B610,'Products'!$A$6:$A$505,0)),"Unknown code"))</f>
      </c>
      <c r="D610" s="12"/>
      <c r="E610" s="14"/>
      <c r="F610" s="14"/>
      <c r="G610" s="15">
        <f>IF(OR($B610="",$D610=""),"",IF($F610&lt;&gt;"",$F610,IFERROR(IF($D610="In",INDEX('Products'!$E$6:$E$505,MATCH($B610,'Products'!$A$6:$A$505,0)),INDEX('Products'!$F$6:$F$505,MATCH($B610,'Products'!$A$6:$A$505,0))),"")))</f>
      </c>
      <c r="H610" s="15">
        <f>IF(OR($E610="",$G610=""),"",$E610*$G610)</f>
      </c>
      <c r="I610" s="15">
        <f>IF(AND($D610="Out",$E610&lt;&gt;"",$G610&lt;&gt;""),$E610*($G610-IFERROR(INDEX('Products'!$E$6:$E$505,MATCH($B610,'Products'!$A$6:$A$505,0)),0)),"")</f>
      </c>
      <c r="J610" s="12"/>
    </row>
    <row r="611" spans="1:10" x14ac:dyDescent="0.25">
      <c r="A611" s="17"/>
      <c r="B611" s="12"/>
      <c r="C611" s="16">
        <f>IF($B611="","",IFERROR(INDEX('Products'!$B$6:$B$505,MATCH($B611,'Products'!$A$6:$A$505,0)),"Unknown code"))</f>
      </c>
      <c r="D611" s="12"/>
      <c r="E611" s="14"/>
      <c r="F611" s="14"/>
      <c r="G611" s="15">
        <f>IF(OR($B611="",$D611=""),"",IF($F611&lt;&gt;"",$F611,IFERROR(IF($D611="In",INDEX('Products'!$E$6:$E$505,MATCH($B611,'Products'!$A$6:$A$505,0)),INDEX('Products'!$F$6:$F$505,MATCH($B611,'Products'!$A$6:$A$505,0))),"")))</f>
      </c>
      <c r="H611" s="15">
        <f>IF(OR($E611="",$G611=""),"",$E611*$G611)</f>
      </c>
      <c r="I611" s="15">
        <f>IF(AND($D611="Out",$E611&lt;&gt;"",$G611&lt;&gt;""),$E611*($G611-IFERROR(INDEX('Products'!$E$6:$E$505,MATCH($B611,'Products'!$A$6:$A$505,0)),0)),"")</f>
      </c>
      <c r="J611" s="12"/>
    </row>
    <row r="612" spans="1:10" x14ac:dyDescent="0.25">
      <c r="A612" s="17"/>
      <c r="B612" s="12"/>
      <c r="C612" s="16">
        <f>IF($B612="","",IFERROR(INDEX('Products'!$B$6:$B$505,MATCH($B612,'Products'!$A$6:$A$505,0)),"Unknown code"))</f>
      </c>
      <c r="D612" s="12"/>
      <c r="E612" s="14"/>
      <c r="F612" s="14"/>
      <c r="G612" s="15">
        <f>IF(OR($B612="",$D612=""),"",IF($F612&lt;&gt;"",$F612,IFERROR(IF($D612="In",INDEX('Products'!$E$6:$E$505,MATCH($B612,'Products'!$A$6:$A$505,0)),INDEX('Products'!$F$6:$F$505,MATCH($B612,'Products'!$A$6:$A$505,0))),"")))</f>
      </c>
      <c r="H612" s="15">
        <f>IF(OR($E612="",$G612=""),"",$E612*$G612)</f>
      </c>
      <c r="I612" s="15">
        <f>IF(AND($D612="Out",$E612&lt;&gt;"",$G612&lt;&gt;""),$E612*($G612-IFERROR(INDEX('Products'!$E$6:$E$505,MATCH($B612,'Products'!$A$6:$A$505,0)),0)),"")</f>
      </c>
      <c r="J612" s="12"/>
    </row>
    <row r="613" spans="1:10" x14ac:dyDescent="0.25">
      <c r="A613" s="17"/>
      <c r="B613" s="12"/>
      <c r="C613" s="16">
        <f>IF($B613="","",IFERROR(INDEX('Products'!$B$6:$B$505,MATCH($B613,'Products'!$A$6:$A$505,0)),"Unknown code"))</f>
      </c>
      <c r="D613" s="12"/>
      <c r="E613" s="14"/>
      <c r="F613" s="14"/>
      <c r="G613" s="15">
        <f>IF(OR($B613="",$D613=""),"",IF($F613&lt;&gt;"",$F613,IFERROR(IF($D613="In",INDEX('Products'!$E$6:$E$505,MATCH($B613,'Products'!$A$6:$A$505,0)),INDEX('Products'!$F$6:$F$505,MATCH($B613,'Products'!$A$6:$A$505,0))),"")))</f>
      </c>
      <c r="H613" s="15">
        <f>IF(OR($E613="",$G613=""),"",$E613*$G613)</f>
      </c>
      <c r="I613" s="15">
        <f>IF(AND($D613="Out",$E613&lt;&gt;"",$G613&lt;&gt;""),$E613*($G613-IFERROR(INDEX('Products'!$E$6:$E$505,MATCH($B613,'Products'!$A$6:$A$505,0)),0)),"")</f>
      </c>
      <c r="J613" s="12"/>
    </row>
    <row r="614" spans="1:10" x14ac:dyDescent="0.25">
      <c r="A614" s="17"/>
      <c r="B614" s="12"/>
      <c r="C614" s="16">
        <f>IF($B614="","",IFERROR(INDEX('Products'!$B$6:$B$505,MATCH($B614,'Products'!$A$6:$A$505,0)),"Unknown code"))</f>
      </c>
      <c r="D614" s="12"/>
      <c r="E614" s="14"/>
      <c r="F614" s="14"/>
      <c r="G614" s="15">
        <f>IF(OR($B614="",$D614=""),"",IF($F614&lt;&gt;"",$F614,IFERROR(IF($D614="In",INDEX('Products'!$E$6:$E$505,MATCH($B614,'Products'!$A$6:$A$505,0)),INDEX('Products'!$F$6:$F$505,MATCH($B614,'Products'!$A$6:$A$505,0))),"")))</f>
      </c>
      <c r="H614" s="15">
        <f>IF(OR($E614="",$G614=""),"",$E614*$G614)</f>
      </c>
      <c r="I614" s="15">
        <f>IF(AND($D614="Out",$E614&lt;&gt;"",$G614&lt;&gt;""),$E614*($G614-IFERROR(INDEX('Products'!$E$6:$E$505,MATCH($B614,'Products'!$A$6:$A$505,0)),0)),"")</f>
      </c>
      <c r="J614" s="12"/>
    </row>
    <row r="615" spans="1:10" x14ac:dyDescent="0.25">
      <c r="A615" s="17"/>
      <c r="B615" s="12"/>
      <c r="C615" s="16">
        <f>IF($B615="","",IFERROR(INDEX('Products'!$B$6:$B$505,MATCH($B615,'Products'!$A$6:$A$505,0)),"Unknown code"))</f>
      </c>
      <c r="D615" s="12"/>
      <c r="E615" s="14"/>
      <c r="F615" s="14"/>
      <c r="G615" s="15">
        <f>IF(OR($B615="",$D615=""),"",IF($F615&lt;&gt;"",$F615,IFERROR(IF($D615="In",INDEX('Products'!$E$6:$E$505,MATCH($B615,'Products'!$A$6:$A$505,0)),INDEX('Products'!$F$6:$F$505,MATCH($B615,'Products'!$A$6:$A$505,0))),"")))</f>
      </c>
      <c r="H615" s="15">
        <f>IF(OR($E615="",$G615=""),"",$E615*$G615)</f>
      </c>
      <c r="I615" s="15">
        <f>IF(AND($D615="Out",$E615&lt;&gt;"",$G615&lt;&gt;""),$E615*($G615-IFERROR(INDEX('Products'!$E$6:$E$505,MATCH($B615,'Products'!$A$6:$A$505,0)),0)),"")</f>
      </c>
      <c r="J615" s="12"/>
    </row>
    <row r="616" spans="1:10" x14ac:dyDescent="0.25">
      <c r="A616" s="17"/>
      <c r="B616" s="12"/>
      <c r="C616" s="16">
        <f>IF($B616="","",IFERROR(INDEX('Products'!$B$6:$B$505,MATCH($B616,'Products'!$A$6:$A$505,0)),"Unknown code"))</f>
      </c>
      <c r="D616" s="12"/>
      <c r="E616" s="14"/>
      <c r="F616" s="14"/>
      <c r="G616" s="15">
        <f>IF(OR($B616="",$D616=""),"",IF($F616&lt;&gt;"",$F616,IFERROR(IF($D616="In",INDEX('Products'!$E$6:$E$505,MATCH($B616,'Products'!$A$6:$A$505,0)),INDEX('Products'!$F$6:$F$505,MATCH($B616,'Products'!$A$6:$A$505,0))),"")))</f>
      </c>
      <c r="H616" s="15">
        <f>IF(OR($E616="",$G616=""),"",$E616*$G616)</f>
      </c>
      <c r="I616" s="15">
        <f>IF(AND($D616="Out",$E616&lt;&gt;"",$G616&lt;&gt;""),$E616*($G616-IFERROR(INDEX('Products'!$E$6:$E$505,MATCH($B616,'Products'!$A$6:$A$505,0)),0)),"")</f>
      </c>
      <c r="J616" s="12"/>
    </row>
    <row r="617" spans="1:10" x14ac:dyDescent="0.25">
      <c r="A617" s="17"/>
      <c r="B617" s="12"/>
      <c r="C617" s="16">
        <f>IF($B617="","",IFERROR(INDEX('Products'!$B$6:$B$505,MATCH($B617,'Products'!$A$6:$A$505,0)),"Unknown code"))</f>
      </c>
      <c r="D617" s="12"/>
      <c r="E617" s="14"/>
      <c r="F617" s="14"/>
      <c r="G617" s="15">
        <f>IF(OR($B617="",$D617=""),"",IF($F617&lt;&gt;"",$F617,IFERROR(IF($D617="In",INDEX('Products'!$E$6:$E$505,MATCH($B617,'Products'!$A$6:$A$505,0)),INDEX('Products'!$F$6:$F$505,MATCH($B617,'Products'!$A$6:$A$505,0))),"")))</f>
      </c>
      <c r="H617" s="15">
        <f>IF(OR($E617="",$G617=""),"",$E617*$G617)</f>
      </c>
      <c r="I617" s="15">
        <f>IF(AND($D617="Out",$E617&lt;&gt;"",$G617&lt;&gt;""),$E617*($G617-IFERROR(INDEX('Products'!$E$6:$E$505,MATCH($B617,'Products'!$A$6:$A$505,0)),0)),"")</f>
      </c>
      <c r="J617" s="12"/>
    </row>
    <row r="618" spans="1:10" x14ac:dyDescent="0.25">
      <c r="A618" s="17"/>
      <c r="B618" s="12"/>
      <c r="C618" s="16">
        <f>IF($B618="","",IFERROR(INDEX('Products'!$B$6:$B$505,MATCH($B618,'Products'!$A$6:$A$505,0)),"Unknown code"))</f>
      </c>
      <c r="D618" s="12"/>
      <c r="E618" s="14"/>
      <c r="F618" s="14"/>
      <c r="G618" s="15">
        <f>IF(OR($B618="",$D618=""),"",IF($F618&lt;&gt;"",$F618,IFERROR(IF($D618="In",INDEX('Products'!$E$6:$E$505,MATCH($B618,'Products'!$A$6:$A$505,0)),INDEX('Products'!$F$6:$F$505,MATCH($B618,'Products'!$A$6:$A$505,0))),"")))</f>
      </c>
      <c r="H618" s="15">
        <f>IF(OR($E618="",$G618=""),"",$E618*$G618)</f>
      </c>
      <c r="I618" s="15">
        <f>IF(AND($D618="Out",$E618&lt;&gt;"",$G618&lt;&gt;""),$E618*($G618-IFERROR(INDEX('Products'!$E$6:$E$505,MATCH($B618,'Products'!$A$6:$A$505,0)),0)),"")</f>
      </c>
      <c r="J618" s="12"/>
    </row>
    <row r="619" spans="1:10" x14ac:dyDescent="0.25">
      <c r="A619" s="17"/>
      <c r="B619" s="12"/>
      <c r="C619" s="16">
        <f>IF($B619="","",IFERROR(INDEX('Products'!$B$6:$B$505,MATCH($B619,'Products'!$A$6:$A$505,0)),"Unknown code"))</f>
      </c>
      <c r="D619" s="12"/>
      <c r="E619" s="14"/>
      <c r="F619" s="14"/>
      <c r="G619" s="15">
        <f>IF(OR($B619="",$D619=""),"",IF($F619&lt;&gt;"",$F619,IFERROR(IF($D619="In",INDEX('Products'!$E$6:$E$505,MATCH($B619,'Products'!$A$6:$A$505,0)),INDEX('Products'!$F$6:$F$505,MATCH($B619,'Products'!$A$6:$A$505,0))),"")))</f>
      </c>
      <c r="H619" s="15">
        <f>IF(OR($E619="",$G619=""),"",$E619*$G619)</f>
      </c>
      <c r="I619" s="15">
        <f>IF(AND($D619="Out",$E619&lt;&gt;"",$G619&lt;&gt;""),$E619*($G619-IFERROR(INDEX('Products'!$E$6:$E$505,MATCH($B619,'Products'!$A$6:$A$505,0)),0)),"")</f>
      </c>
      <c r="J619" s="12"/>
    </row>
    <row r="620" spans="1:10" x14ac:dyDescent="0.25">
      <c r="A620" s="17"/>
      <c r="B620" s="12"/>
      <c r="C620" s="16">
        <f>IF($B620="","",IFERROR(INDEX('Products'!$B$6:$B$505,MATCH($B620,'Products'!$A$6:$A$505,0)),"Unknown code"))</f>
      </c>
      <c r="D620" s="12"/>
      <c r="E620" s="14"/>
      <c r="F620" s="14"/>
      <c r="G620" s="15">
        <f>IF(OR($B620="",$D620=""),"",IF($F620&lt;&gt;"",$F620,IFERROR(IF($D620="In",INDEX('Products'!$E$6:$E$505,MATCH($B620,'Products'!$A$6:$A$505,0)),INDEX('Products'!$F$6:$F$505,MATCH($B620,'Products'!$A$6:$A$505,0))),"")))</f>
      </c>
      <c r="H620" s="15">
        <f>IF(OR($E620="",$G620=""),"",$E620*$G620)</f>
      </c>
      <c r="I620" s="15">
        <f>IF(AND($D620="Out",$E620&lt;&gt;"",$G620&lt;&gt;""),$E620*($G620-IFERROR(INDEX('Products'!$E$6:$E$505,MATCH($B620,'Products'!$A$6:$A$505,0)),0)),"")</f>
      </c>
      <c r="J620" s="12"/>
    </row>
    <row r="621" spans="1:10" x14ac:dyDescent="0.25">
      <c r="A621" s="17"/>
      <c r="B621" s="12"/>
      <c r="C621" s="16">
        <f>IF($B621="","",IFERROR(INDEX('Products'!$B$6:$B$505,MATCH($B621,'Products'!$A$6:$A$505,0)),"Unknown code"))</f>
      </c>
      <c r="D621" s="12"/>
      <c r="E621" s="14"/>
      <c r="F621" s="14"/>
      <c r="G621" s="15">
        <f>IF(OR($B621="",$D621=""),"",IF($F621&lt;&gt;"",$F621,IFERROR(IF($D621="In",INDEX('Products'!$E$6:$E$505,MATCH($B621,'Products'!$A$6:$A$505,0)),INDEX('Products'!$F$6:$F$505,MATCH($B621,'Products'!$A$6:$A$505,0))),"")))</f>
      </c>
      <c r="H621" s="15">
        <f>IF(OR($E621="",$G621=""),"",$E621*$G621)</f>
      </c>
      <c r="I621" s="15">
        <f>IF(AND($D621="Out",$E621&lt;&gt;"",$G621&lt;&gt;""),$E621*($G621-IFERROR(INDEX('Products'!$E$6:$E$505,MATCH($B621,'Products'!$A$6:$A$505,0)),0)),"")</f>
      </c>
      <c r="J621" s="12"/>
    </row>
    <row r="622" spans="1:10" x14ac:dyDescent="0.25">
      <c r="A622" s="17"/>
      <c r="B622" s="12"/>
      <c r="C622" s="16">
        <f>IF($B622="","",IFERROR(INDEX('Products'!$B$6:$B$505,MATCH($B622,'Products'!$A$6:$A$505,0)),"Unknown code"))</f>
      </c>
      <c r="D622" s="12"/>
      <c r="E622" s="14"/>
      <c r="F622" s="14"/>
      <c r="G622" s="15">
        <f>IF(OR($B622="",$D622=""),"",IF($F622&lt;&gt;"",$F622,IFERROR(IF($D622="In",INDEX('Products'!$E$6:$E$505,MATCH($B622,'Products'!$A$6:$A$505,0)),INDEX('Products'!$F$6:$F$505,MATCH($B622,'Products'!$A$6:$A$505,0))),"")))</f>
      </c>
      <c r="H622" s="15">
        <f>IF(OR($E622="",$G622=""),"",$E622*$G622)</f>
      </c>
      <c r="I622" s="15">
        <f>IF(AND($D622="Out",$E622&lt;&gt;"",$G622&lt;&gt;""),$E622*($G622-IFERROR(INDEX('Products'!$E$6:$E$505,MATCH($B622,'Products'!$A$6:$A$505,0)),0)),"")</f>
      </c>
      <c r="J622" s="12"/>
    </row>
    <row r="623" spans="1:10" x14ac:dyDescent="0.25">
      <c r="A623" s="17"/>
      <c r="B623" s="12"/>
      <c r="C623" s="16">
        <f>IF($B623="","",IFERROR(INDEX('Products'!$B$6:$B$505,MATCH($B623,'Products'!$A$6:$A$505,0)),"Unknown code"))</f>
      </c>
      <c r="D623" s="12"/>
      <c r="E623" s="14"/>
      <c r="F623" s="14"/>
      <c r="G623" s="15">
        <f>IF(OR($B623="",$D623=""),"",IF($F623&lt;&gt;"",$F623,IFERROR(IF($D623="In",INDEX('Products'!$E$6:$E$505,MATCH($B623,'Products'!$A$6:$A$505,0)),INDEX('Products'!$F$6:$F$505,MATCH($B623,'Products'!$A$6:$A$505,0))),"")))</f>
      </c>
      <c r="H623" s="15">
        <f>IF(OR($E623="",$G623=""),"",$E623*$G623)</f>
      </c>
      <c r="I623" s="15">
        <f>IF(AND($D623="Out",$E623&lt;&gt;"",$G623&lt;&gt;""),$E623*($G623-IFERROR(INDEX('Products'!$E$6:$E$505,MATCH($B623,'Products'!$A$6:$A$505,0)),0)),"")</f>
      </c>
      <c r="J623" s="12"/>
    </row>
    <row r="624" spans="1:10" x14ac:dyDescent="0.25">
      <c r="A624" s="17"/>
      <c r="B624" s="12"/>
      <c r="C624" s="16">
        <f>IF($B624="","",IFERROR(INDEX('Products'!$B$6:$B$505,MATCH($B624,'Products'!$A$6:$A$505,0)),"Unknown code"))</f>
      </c>
      <c r="D624" s="12"/>
      <c r="E624" s="14"/>
      <c r="F624" s="14"/>
      <c r="G624" s="15">
        <f>IF(OR($B624="",$D624=""),"",IF($F624&lt;&gt;"",$F624,IFERROR(IF($D624="In",INDEX('Products'!$E$6:$E$505,MATCH($B624,'Products'!$A$6:$A$505,0)),INDEX('Products'!$F$6:$F$505,MATCH($B624,'Products'!$A$6:$A$505,0))),"")))</f>
      </c>
      <c r="H624" s="15">
        <f>IF(OR($E624="",$G624=""),"",$E624*$G624)</f>
      </c>
      <c r="I624" s="15">
        <f>IF(AND($D624="Out",$E624&lt;&gt;"",$G624&lt;&gt;""),$E624*($G624-IFERROR(INDEX('Products'!$E$6:$E$505,MATCH($B624,'Products'!$A$6:$A$505,0)),0)),"")</f>
      </c>
      <c r="J624" s="12"/>
    </row>
    <row r="625" spans="1:10" x14ac:dyDescent="0.25">
      <c r="A625" s="17"/>
      <c r="B625" s="12"/>
      <c r="C625" s="16">
        <f>IF($B625="","",IFERROR(INDEX('Products'!$B$6:$B$505,MATCH($B625,'Products'!$A$6:$A$505,0)),"Unknown code"))</f>
      </c>
      <c r="D625" s="12"/>
      <c r="E625" s="14"/>
      <c r="F625" s="14"/>
      <c r="G625" s="15">
        <f>IF(OR($B625="",$D625=""),"",IF($F625&lt;&gt;"",$F625,IFERROR(IF($D625="In",INDEX('Products'!$E$6:$E$505,MATCH($B625,'Products'!$A$6:$A$505,0)),INDEX('Products'!$F$6:$F$505,MATCH($B625,'Products'!$A$6:$A$505,0))),"")))</f>
      </c>
      <c r="H625" s="15">
        <f>IF(OR($E625="",$G625=""),"",$E625*$G625)</f>
      </c>
      <c r="I625" s="15">
        <f>IF(AND($D625="Out",$E625&lt;&gt;"",$G625&lt;&gt;""),$E625*($G625-IFERROR(INDEX('Products'!$E$6:$E$505,MATCH($B625,'Products'!$A$6:$A$505,0)),0)),"")</f>
      </c>
      <c r="J625" s="12"/>
    </row>
    <row r="626" spans="1:10" x14ac:dyDescent="0.25">
      <c r="A626" s="17"/>
      <c r="B626" s="12"/>
      <c r="C626" s="16">
        <f>IF($B626="","",IFERROR(INDEX('Products'!$B$6:$B$505,MATCH($B626,'Products'!$A$6:$A$505,0)),"Unknown code"))</f>
      </c>
      <c r="D626" s="12"/>
      <c r="E626" s="14"/>
      <c r="F626" s="14"/>
      <c r="G626" s="15">
        <f>IF(OR($B626="",$D626=""),"",IF($F626&lt;&gt;"",$F626,IFERROR(IF($D626="In",INDEX('Products'!$E$6:$E$505,MATCH($B626,'Products'!$A$6:$A$505,0)),INDEX('Products'!$F$6:$F$505,MATCH($B626,'Products'!$A$6:$A$505,0))),"")))</f>
      </c>
      <c r="H626" s="15">
        <f>IF(OR($E626="",$G626=""),"",$E626*$G626)</f>
      </c>
      <c r="I626" s="15">
        <f>IF(AND($D626="Out",$E626&lt;&gt;"",$G626&lt;&gt;""),$E626*($G626-IFERROR(INDEX('Products'!$E$6:$E$505,MATCH($B626,'Products'!$A$6:$A$505,0)),0)),"")</f>
      </c>
      <c r="J626" s="12"/>
    </row>
    <row r="627" spans="1:10" x14ac:dyDescent="0.25">
      <c r="A627" s="17"/>
      <c r="B627" s="12"/>
      <c r="C627" s="16">
        <f>IF($B627="","",IFERROR(INDEX('Products'!$B$6:$B$505,MATCH($B627,'Products'!$A$6:$A$505,0)),"Unknown code"))</f>
      </c>
      <c r="D627" s="12"/>
      <c r="E627" s="14"/>
      <c r="F627" s="14"/>
      <c r="G627" s="15">
        <f>IF(OR($B627="",$D627=""),"",IF($F627&lt;&gt;"",$F627,IFERROR(IF($D627="In",INDEX('Products'!$E$6:$E$505,MATCH($B627,'Products'!$A$6:$A$505,0)),INDEX('Products'!$F$6:$F$505,MATCH($B627,'Products'!$A$6:$A$505,0))),"")))</f>
      </c>
      <c r="H627" s="15">
        <f>IF(OR($E627="",$G627=""),"",$E627*$G627)</f>
      </c>
      <c r="I627" s="15">
        <f>IF(AND($D627="Out",$E627&lt;&gt;"",$G627&lt;&gt;""),$E627*($G627-IFERROR(INDEX('Products'!$E$6:$E$505,MATCH($B627,'Products'!$A$6:$A$505,0)),0)),"")</f>
      </c>
      <c r="J627" s="12"/>
    </row>
    <row r="628" spans="1:10" x14ac:dyDescent="0.25">
      <c r="A628" s="17"/>
      <c r="B628" s="12"/>
      <c r="C628" s="16">
        <f>IF($B628="","",IFERROR(INDEX('Products'!$B$6:$B$505,MATCH($B628,'Products'!$A$6:$A$505,0)),"Unknown code"))</f>
      </c>
      <c r="D628" s="12"/>
      <c r="E628" s="14"/>
      <c r="F628" s="14"/>
      <c r="G628" s="15">
        <f>IF(OR($B628="",$D628=""),"",IF($F628&lt;&gt;"",$F628,IFERROR(IF($D628="In",INDEX('Products'!$E$6:$E$505,MATCH($B628,'Products'!$A$6:$A$505,0)),INDEX('Products'!$F$6:$F$505,MATCH($B628,'Products'!$A$6:$A$505,0))),"")))</f>
      </c>
      <c r="H628" s="15">
        <f>IF(OR($E628="",$G628=""),"",$E628*$G628)</f>
      </c>
      <c r="I628" s="15">
        <f>IF(AND($D628="Out",$E628&lt;&gt;"",$G628&lt;&gt;""),$E628*($G628-IFERROR(INDEX('Products'!$E$6:$E$505,MATCH($B628,'Products'!$A$6:$A$505,0)),0)),"")</f>
      </c>
      <c r="J628" s="12"/>
    </row>
    <row r="629" spans="1:10" x14ac:dyDescent="0.25">
      <c r="A629" s="17"/>
      <c r="B629" s="12"/>
      <c r="C629" s="16">
        <f>IF($B629="","",IFERROR(INDEX('Products'!$B$6:$B$505,MATCH($B629,'Products'!$A$6:$A$505,0)),"Unknown code"))</f>
      </c>
      <c r="D629" s="12"/>
      <c r="E629" s="14"/>
      <c r="F629" s="14"/>
      <c r="G629" s="15">
        <f>IF(OR($B629="",$D629=""),"",IF($F629&lt;&gt;"",$F629,IFERROR(IF($D629="In",INDEX('Products'!$E$6:$E$505,MATCH($B629,'Products'!$A$6:$A$505,0)),INDEX('Products'!$F$6:$F$505,MATCH($B629,'Products'!$A$6:$A$505,0))),"")))</f>
      </c>
      <c r="H629" s="15">
        <f>IF(OR($E629="",$G629=""),"",$E629*$G629)</f>
      </c>
      <c r="I629" s="15">
        <f>IF(AND($D629="Out",$E629&lt;&gt;"",$G629&lt;&gt;""),$E629*($G629-IFERROR(INDEX('Products'!$E$6:$E$505,MATCH($B629,'Products'!$A$6:$A$505,0)),0)),"")</f>
      </c>
      <c r="J629" s="12"/>
    </row>
    <row r="630" spans="1:10" x14ac:dyDescent="0.25">
      <c r="A630" s="17"/>
      <c r="B630" s="12"/>
      <c r="C630" s="16">
        <f>IF($B630="","",IFERROR(INDEX('Products'!$B$6:$B$505,MATCH($B630,'Products'!$A$6:$A$505,0)),"Unknown code"))</f>
      </c>
      <c r="D630" s="12"/>
      <c r="E630" s="14"/>
      <c r="F630" s="14"/>
      <c r="G630" s="15">
        <f>IF(OR($B630="",$D630=""),"",IF($F630&lt;&gt;"",$F630,IFERROR(IF($D630="In",INDEX('Products'!$E$6:$E$505,MATCH($B630,'Products'!$A$6:$A$505,0)),INDEX('Products'!$F$6:$F$505,MATCH($B630,'Products'!$A$6:$A$505,0))),"")))</f>
      </c>
      <c r="H630" s="15">
        <f>IF(OR($E630="",$G630=""),"",$E630*$G630)</f>
      </c>
      <c r="I630" s="15">
        <f>IF(AND($D630="Out",$E630&lt;&gt;"",$G630&lt;&gt;""),$E630*($G630-IFERROR(INDEX('Products'!$E$6:$E$505,MATCH($B630,'Products'!$A$6:$A$505,0)),0)),"")</f>
      </c>
      <c r="J630" s="12"/>
    </row>
    <row r="631" spans="1:10" x14ac:dyDescent="0.25">
      <c r="A631" s="17"/>
      <c r="B631" s="12"/>
      <c r="C631" s="16">
        <f>IF($B631="","",IFERROR(INDEX('Products'!$B$6:$B$505,MATCH($B631,'Products'!$A$6:$A$505,0)),"Unknown code"))</f>
      </c>
      <c r="D631" s="12"/>
      <c r="E631" s="14"/>
      <c r="F631" s="14"/>
      <c r="G631" s="15">
        <f>IF(OR($B631="",$D631=""),"",IF($F631&lt;&gt;"",$F631,IFERROR(IF($D631="In",INDEX('Products'!$E$6:$E$505,MATCH($B631,'Products'!$A$6:$A$505,0)),INDEX('Products'!$F$6:$F$505,MATCH($B631,'Products'!$A$6:$A$505,0))),"")))</f>
      </c>
      <c r="H631" s="15">
        <f>IF(OR($E631="",$G631=""),"",$E631*$G631)</f>
      </c>
      <c r="I631" s="15">
        <f>IF(AND($D631="Out",$E631&lt;&gt;"",$G631&lt;&gt;""),$E631*($G631-IFERROR(INDEX('Products'!$E$6:$E$505,MATCH($B631,'Products'!$A$6:$A$505,0)),0)),"")</f>
      </c>
      <c r="J631" s="12"/>
    </row>
    <row r="632" spans="1:10" x14ac:dyDescent="0.25">
      <c r="A632" s="17"/>
      <c r="B632" s="12"/>
      <c r="C632" s="16">
        <f>IF($B632="","",IFERROR(INDEX('Products'!$B$6:$B$505,MATCH($B632,'Products'!$A$6:$A$505,0)),"Unknown code"))</f>
      </c>
      <c r="D632" s="12"/>
      <c r="E632" s="14"/>
      <c r="F632" s="14"/>
      <c r="G632" s="15">
        <f>IF(OR($B632="",$D632=""),"",IF($F632&lt;&gt;"",$F632,IFERROR(IF($D632="In",INDEX('Products'!$E$6:$E$505,MATCH($B632,'Products'!$A$6:$A$505,0)),INDEX('Products'!$F$6:$F$505,MATCH($B632,'Products'!$A$6:$A$505,0))),"")))</f>
      </c>
      <c r="H632" s="15">
        <f>IF(OR($E632="",$G632=""),"",$E632*$G632)</f>
      </c>
      <c r="I632" s="15">
        <f>IF(AND($D632="Out",$E632&lt;&gt;"",$G632&lt;&gt;""),$E632*($G632-IFERROR(INDEX('Products'!$E$6:$E$505,MATCH($B632,'Products'!$A$6:$A$505,0)),0)),"")</f>
      </c>
      <c r="J632" s="12"/>
    </row>
    <row r="633" spans="1:10" x14ac:dyDescent="0.25">
      <c r="A633" s="17"/>
      <c r="B633" s="12"/>
      <c r="C633" s="16">
        <f>IF($B633="","",IFERROR(INDEX('Products'!$B$6:$B$505,MATCH($B633,'Products'!$A$6:$A$505,0)),"Unknown code"))</f>
      </c>
      <c r="D633" s="12"/>
      <c r="E633" s="14"/>
      <c r="F633" s="14"/>
      <c r="G633" s="15">
        <f>IF(OR($B633="",$D633=""),"",IF($F633&lt;&gt;"",$F633,IFERROR(IF($D633="In",INDEX('Products'!$E$6:$E$505,MATCH($B633,'Products'!$A$6:$A$505,0)),INDEX('Products'!$F$6:$F$505,MATCH($B633,'Products'!$A$6:$A$505,0))),"")))</f>
      </c>
      <c r="H633" s="15">
        <f>IF(OR($E633="",$G633=""),"",$E633*$G633)</f>
      </c>
      <c r="I633" s="15">
        <f>IF(AND($D633="Out",$E633&lt;&gt;"",$G633&lt;&gt;""),$E633*($G633-IFERROR(INDEX('Products'!$E$6:$E$505,MATCH($B633,'Products'!$A$6:$A$505,0)),0)),"")</f>
      </c>
      <c r="J633" s="12"/>
    </row>
    <row r="634" spans="1:10" x14ac:dyDescent="0.25">
      <c r="A634" s="17"/>
      <c r="B634" s="12"/>
      <c r="C634" s="16">
        <f>IF($B634="","",IFERROR(INDEX('Products'!$B$6:$B$505,MATCH($B634,'Products'!$A$6:$A$505,0)),"Unknown code"))</f>
      </c>
      <c r="D634" s="12"/>
      <c r="E634" s="14"/>
      <c r="F634" s="14"/>
      <c r="G634" s="15">
        <f>IF(OR($B634="",$D634=""),"",IF($F634&lt;&gt;"",$F634,IFERROR(IF($D634="In",INDEX('Products'!$E$6:$E$505,MATCH($B634,'Products'!$A$6:$A$505,0)),INDEX('Products'!$F$6:$F$505,MATCH($B634,'Products'!$A$6:$A$505,0))),"")))</f>
      </c>
      <c r="H634" s="15">
        <f>IF(OR($E634="",$G634=""),"",$E634*$G634)</f>
      </c>
      <c r="I634" s="15">
        <f>IF(AND($D634="Out",$E634&lt;&gt;"",$G634&lt;&gt;""),$E634*($G634-IFERROR(INDEX('Products'!$E$6:$E$505,MATCH($B634,'Products'!$A$6:$A$505,0)),0)),"")</f>
      </c>
      <c r="J634" s="12"/>
    </row>
    <row r="635" spans="1:10" x14ac:dyDescent="0.25">
      <c r="A635" s="17"/>
      <c r="B635" s="12"/>
      <c r="C635" s="16">
        <f>IF($B635="","",IFERROR(INDEX('Products'!$B$6:$B$505,MATCH($B635,'Products'!$A$6:$A$505,0)),"Unknown code"))</f>
      </c>
      <c r="D635" s="12"/>
      <c r="E635" s="14"/>
      <c r="F635" s="14"/>
      <c r="G635" s="15">
        <f>IF(OR($B635="",$D635=""),"",IF($F635&lt;&gt;"",$F635,IFERROR(IF($D635="In",INDEX('Products'!$E$6:$E$505,MATCH($B635,'Products'!$A$6:$A$505,0)),INDEX('Products'!$F$6:$F$505,MATCH($B635,'Products'!$A$6:$A$505,0))),"")))</f>
      </c>
      <c r="H635" s="15">
        <f>IF(OR($E635="",$G635=""),"",$E635*$G635)</f>
      </c>
      <c r="I635" s="15">
        <f>IF(AND($D635="Out",$E635&lt;&gt;"",$G635&lt;&gt;""),$E635*($G635-IFERROR(INDEX('Products'!$E$6:$E$505,MATCH($B635,'Products'!$A$6:$A$505,0)),0)),"")</f>
      </c>
      <c r="J635" s="12"/>
    </row>
    <row r="636" spans="1:10" x14ac:dyDescent="0.25">
      <c r="A636" s="17"/>
      <c r="B636" s="12"/>
      <c r="C636" s="16">
        <f>IF($B636="","",IFERROR(INDEX('Products'!$B$6:$B$505,MATCH($B636,'Products'!$A$6:$A$505,0)),"Unknown code"))</f>
      </c>
      <c r="D636" s="12"/>
      <c r="E636" s="14"/>
      <c r="F636" s="14"/>
      <c r="G636" s="15">
        <f>IF(OR($B636="",$D636=""),"",IF($F636&lt;&gt;"",$F636,IFERROR(IF($D636="In",INDEX('Products'!$E$6:$E$505,MATCH($B636,'Products'!$A$6:$A$505,0)),INDEX('Products'!$F$6:$F$505,MATCH($B636,'Products'!$A$6:$A$505,0))),"")))</f>
      </c>
      <c r="H636" s="15">
        <f>IF(OR($E636="",$G636=""),"",$E636*$G636)</f>
      </c>
      <c r="I636" s="15">
        <f>IF(AND($D636="Out",$E636&lt;&gt;"",$G636&lt;&gt;""),$E636*($G636-IFERROR(INDEX('Products'!$E$6:$E$505,MATCH($B636,'Products'!$A$6:$A$505,0)),0)),"")</f>
      </c>
      <c r="J636" s="12"/>
    </row>
    <row r="637" spans="1:10" x14ac:dyDescent="0.25">
      <c r="A637" s="17"/>
      <c r="B637" s="12"/>
      <c r="C637" s="16">
        <f>IF($B637="","",IFERROR(INDEX('Products'!$B$6:$B$505,MATCH($B637,'Products'!$A$6:$A$505,0)),"Unknown code"))</f>
      </c>
      <c r="D637" s="12"/>
      <c r="E637" s="14"/>
      <c r="F637" s="14"/>
      <c r="G637" s="15">
        <f>IF(OR($B637="",$D637=""),"",IF($F637&lt;&gt;"",$F637,IFERROR(IF($D637="In",INDEX('Products'!$E$6:$E$505,MATCH($B637,'Products'!$A$6:$A$505,0)),INDEX('Products'!$F$6:$F$505,MATCH($B637,'Products'!$A$6:$A$505,0))),"")))</f>
      </c>
      <c r="H637" s="15">
        <f>IF(OR($E637="",$G637=""),"",$E637*$G637)</f>
      </c>
      <c r="I637" s="15">
        <f>IF(AND($D637="Out",$E637&lt;&gt;"",$G637&lt;&gt;""),$E637*($G637-IFERROR(INDEX('Products'!$E$6:$E$505,MATCH($B637,'Products'!$A$6:$A$505,0)),0)),"")</f>
      </c>
      <c r="J637" s="12"/>
    </row>
    <row r="638" spans="1:10" x14ac:dyDescent="0.25">
      <c r="A638" s="17"/>
      <c r="B638" s="12"/>
      <c r="C638" s="16">
        <f>IF($B638="","",IFERROR(INDEX('Products'!$B$6:$B$505,MATCH($B638,'Products'!$A$6:$A$505,0)),"Unknown code"))</f>
      </c>
      <c r="D638" s="12"/>
      <c r="E638" s="14"/>
      <c r="F638" s="14"/>
      <c r="G638" s="15">
        <f>IF(OR($B638="",$D638=""),"",IF($F638&lt;&gt;"",$F638,IFERROR(IF($D638="In",INDEX('Products'!$E$6:$E$505,MATCH($B638,'Products'!$A$6:$A$505,0)),INDEX('Products'!$F$6:$F$505,MATCH($B638,'Products'!$A$6:$A$505,0))),"")))</f>
      </c>
      <c r="H638" s="15">
        <f>IF(OR($E638="",$G638=""),"",$E638*$G638)</f>
      </c>
      <c r="I638" s="15">
        <f>IF(AND($D638="Out",$E638&lt;&gt;"",$G638&lt;&gt;""),$E638*($G638-IFERROR(INDEX('Products'!$E$6:$E$505,MATCH($B638,'Products'!$A$6:$A$505,0)),0)),"")</f>
      </c>
      <c r="J638" s="12"/>
    </row>
    <row r="639" spans="1:10" x14ac:dyDescent="0.25">
      <c r="A639" s="17"/>
      <c r="B639" s="12"/>
      <c r="C639" s="16">
        <f>IF($B639="","",IFERROR(INDEX('Products'!$B$6:$B$505,MATCH($B639,'Products'!$A$6:$A$505,0)),"Unknown code"))</f>
      </c>
      <c r="D639" s="12"/>
      <c r="E639" s="14"/>
      <c r="F639" s="14"/>
      <c r="G639" s="15">
        <f>IF(OR($B639="",$D639=""),"",IF($F639&lt;&gt;"",$F639,IFERROR(IF($D639="In",INDEX('Products'!$E$6:$E$505,MATCH($B639,'Products'!$A$6:$A$505,0)),INDEX('Products'!$F$6:$F$505,MATCH($B639,'Products'!$A$6:$A$505,0))),"")))</f>
      </c>
      <c r="H639" s="15">
        <f>IF(OR($E639="",$G639=""),"",$E639*$G639)</f>
      </c>
      <c r="I639" s="15">
        <f>IF(AND($D639="Out",$E639&lt;&gt;"",$G639&lt;&gt;""),$E639*($G639-IFERROR(INDEX('Products'!$E$6:$E$505,MATCH($B639,'Products'!$A$6:$A$505,0)),0)),"")</f>
      </c>
      <c r="J639" s="12"/>
    </row>
    <row r="640" spans="1:10" x14ac:dyDescent="0.25">
      <c r="A640" s="17"/>
      <c r="B640" s="12"/>
      <c r="C640" s="16">
        <f>IF($B640="","",IFERROR(INDEX('Products'!$B$6:$B$505,MATCH($B640,'Products'!$A$6:$A$505,0)),"Unknown code"))</f>
      </c>
      <c r="D640" s="12"/>
      <c r="E640" s="14"/>
      <c r="F640" s="14"/>
      <c r="G640" s="15">
        <f>IF(OR($B640="",$D640=""),"",IF($F640&lt;&gt;"",$F640,IFERROR(IF($D640="In",INDEX('Products'!$E$6:$E$505,MATCH($B640,'Products'!$A$6:$A$505,0)),INDEX('Products'!$F$6:$F$505,MATCH($B640,'Products'!$A$6:$A$505,0))),"")))</f>
      </c>
      <c r="H640" s="15">
        <f>IF(OR($E640="",$G640=""),"",$E640*$G640)</f>
      </c>
      <c r="I640" s="15">
        <f>IF(AND($D640="Out",$E640&lt;&gt;"",$G640&lt;&gt;""),$E640*($G640-IFERROR(INDEX('Products'!$E$6:$E$505,MATCH($B640,'Products'!$A$6:$A$505,0)),0)),"")</f>
      </c>
      <c r="J640" s="12"/>
    </row>
    <row r="641" spans="1:10" x14ac:dyDescent="0.25">
      <c r="A641" s="17"/>
      <c r="B641" s="12"/>
      <c r="C641" s="16">
        <f>IF($B641="","",IFERROR(INDEX('Products'!$B$6:$B$505,MATCH($B641,'Products'!$A$6:$A$505,0)),"Unknown code"))</f>
      </c>
      <c r="D641" s="12"/>
      <c r="E641" s="14"/>
      <c r="F641" s="14"/>
      <c r="G641" s="15">
        <f>IF(OR($B641="",$D641=""),"",IF($F641&lt;&gt;"",$F641,IFERROR(IF($D641="In",INDEX('Products'!$E$6:$E$505,MATCH($B641,'Products'!$A$6:$A$505,0)),INDEX('Products'!$F$6:$F$505,MATCH($B641,'Products'!$A$6:$A$505,0))),"")))</f>
      </c>
      <c r="H641" s="15">
        <f>IF(OR($E641="",$G641=""),"",$E641*$G641)</f>
      </c>
      <c r="I641" s="15">
        <f>IF(AND($D641="Out",$E641&lt;&gt;"",$G641&lt;&gt;""),$E641*($G641-IFERROR(INDEX('Products'!$E$6:$E$505,MATCH($B641,'Products'!$A$6:$A$505,0)),0)),"")</f>
      </c>
      <c r="J641" s="12"/>
    </row>
    <row r="642" spans="1:10" x14ac:dyDescent="0.25">
      <c r="A642" s="17"/>
      <c r="B642" s="12"/>
      <c r="C642" s="16">
        <f>IF($B642="","",IFERROR(INDEX('Products'!$B$6:$B$505,MATCH($B642,'Products'!$A$6:$A$505,0)),"Unknown code"))</f>
      </c>
      <c r="D642" s="12"/>
      <c r="E642" s="14"/>
      <c r="F642" s="14"/>
      <c r="G642" s="15">
        <f>IF(OR($B642="",$D642=""),"",IF($F642&lt;&gt;"",$F642,IFERROR(IF($D642="In",INDEX('Products'!$E$6:$E$505,MATCH($B642,'Products'!$A$6:$A$505,0)),INDEX('Products'!$F$6:$F$505,MATCH($B642,'Products'!$A$6:$A$505,0))),"")))</f>
      </c>
      <c r="H642" s="15">
        <f>IF(OR($E642="",$G642=""),"",$E642*$G642)</f>
      </c>
      <c r="I642" s="15">
        <f>IF(AND($D642="Out",$E642&lt;&gt;"",$G642&lt;&gt;""),$E642*($G642-IFERROR(INDEX('Products'!$E$6:$E$505,MATCH($B642,'Products'!$A$6:$A$505,0)),0)),"")</f>
      </c>
      <c r="J642" s="12"/>
    </row>
    <row r="643" spans="1:10" x14ac:dyDescent="0.25">
      <c r="A643" s="17"/>
      <c r="B643" s="12"/>
      <c r="C643" s="16">
        <f>IF($B643="","",IFERROR(INDEX('Products'!$B$6:$B$505,MATCH($B643,'Products'!$A$6:$A$505,0)),"Unknown code"))</f>
      </c>
      <c r="D643" s="12"/>
      <c r="E643" s="14"/>
      <c r="F643" s="14"/>
      <c r="G643" s="15">
        <f>IF(OR($B643="",$D643=""),"",IF($F643&lt;&gt;"",$F643,IFERROR(IF($D643="In",INDEX('Products'!$E$6:$E$505,MATCH($B643,'Products'!$A$6:$A$505,0)),INDEX('Products'!$F$6:$F$505,MATCH($B643,'Products'!$A$6:$A$505,0))),"")))</f>
      </c>
      <c r="H643" s="15">
        <f>IF(OR($E643="",$G643=""),"",$E643*$G643)</f>
      </c>
      <c r="I643" s="15">
        <f>IF(AND($D643="Out",$E643&lt;&gt;"",$G643&lt;&gt;""),$E643*($G643-IFERROR(INDEX('Products'!$E$6:$E$505,MATCH($B643,'Products'!$A$6:$A$505,0)),0)),"")</f>
      </c>
      <c r="J643" s="12"/>
    </row>
    <row r="644" spans="1:10" x14ac:dyDescent="0.25">
      <c r="A644" s="17"/>
      <c r="B644" s="12"/>
      <c r="C644" s="16">
        <f>IF($B644="","",IFERROR(INDEX('Products'!$B$6:$B$505,MATCH($B644,'Products'!$A$6:$A$505,0)),"Unknown code"))</f>
      </c>
      <c r="D644" s="12"/>
      <c r="E644" s="14"/>
      <c r="F644" s="14"/>
      <c r="G644" s="15">
        <f>IF(OR($B644="",$D644=""),"",IF($F644&lt;&gt;"",$F644,IFERROR(IF($D644="In",INDEX('Products'!$E$6:$E$505,MATCH($B644,'Products'!$A$6:$A$505,0)),INDEX('Products'!$F$6:$F$505,MATCH($B644,'Products'!$A$6:$A$505,0))),"")))</f>
      </c>
      <c r="H644" s="15">
        <f>IF(OR($E644="",$G644=""),"",$E644*$G644)</f>
      </c>
      <c r="I644" s="15">
        <f>IF(AND($D644="Out",$E644&lt;&gt;"",$G644&lt;&gt;""),$E644*($G644-IFERROR(INDEX('Products'!$E$6:$E$505,MATCH($B644,'Products'!$A$6:$A$505,0)),0)),"")</f>
      </c>
      <c r="J644" s="12"/>
    </row>
    <row r="645" spans="1:10" x14ac:dyDescent="0.25">
      <c r="A645" s="17"/>
      <c r="B645" s="12"/>
      <c r="C645" s="16">
        <f>IF($B645="","",IFERROR(INDEX('Products'!$B$6:$B$505,MATCH($B645,'Products'!$A$6:$A$505,0)),"Unknown code"))</f>
      </c>
      <c r="D645" s="12"/>
      <c r="E645" s="14"/>
      <c r="F645" s="14"/>
      <c r="G645" s="15">
        <f>IF(OR($B645="",$D645=""),"",IF($F645&lt;&gt;"",$F645,IFERROR(IF($D645="In",INDEX('Products'!$E$6:$E$505,MATCH($B645,'Products'!$A$6:$A$505,0)),INDEX('Products'!$F$6:$F$505,MATCH($B645,'Products'!$A$6:$A$505,0))),"")))</f>
      </c>
      <c r="H645" s="15">
        <f>IF(OR($E645="",$G645=""),"",$E645*$G645)</f>
      </c>
      <c r="I645" s="15">
        <f>IF(AND($D645="Out",$E645&lt;&gt;"",$G645&lt;&gt;""),$E645*($G645-IFERROR(INDEX('Products'!$E$6:$E$505,MATCH($B645,'Products'!$A$6:$A$505,0)),0)),"")</f>
      </c>
      <c r="J645" s="12"/>
    </row>
    <row r="646" spans="1:10" x14ac:dyDescent="0.25">
      <c r="A646" s="17"/>
      <c r="B646" s="12"/>
      <c r="C646" s="16">
        <f>IF($B646="","",IFERROR(INDEX('Products'!$B$6:$B$505,MATCH($B646,'Products'!$A$6:$A$505,0)),"Unknown code"))</f>
      </c>
      <c r="D646" s="12"/>
      <c r="E646" s="14"/>
      <c r="F646" s="14"/>
      <c r="G646" s="15">
        <f>IF(OR($B646="",$D646=""),"",IF($F646&lt;&gt;"",$F646,IFERROR(IF($D646="In",INDEX('Products'!$E$6:$E$505,MATCH($B646,'Products'!$A$6:$A$505,0)),INDEX('Products'!$F$6:$F$505,MATCH($B646,'Products'!$A$6:$A$505,0))),"")))</f>
      </c>
      <c r="H646" s="15">
        <f>IF(OR($E646="",$G646=""),"",$E646*$G646)</f>
      </c>
      <c r="I646" s="15">
        <f>IF(AND($D646="Out",$E646&lt;&gt;"",$G646&lt;&gt;""),$E646*($G646-IFERROR(INDEX('Products'!$E$6:$E$505,MATCH($B646,'Products'!$A$6:$A$505,0)),0)),"")</f>
      </c>
      <c r="J646" s="12"/>
    </row>
    <row r="647" spans="1:10" x14ac:dyDescent="0.25">
      <c r="A647" s="17"/>
      <c r="B647" s="12"/>
      <c r="C647" s="16">
        <f>IF($B647="","",IFERROR(INDEX('Products'!$B$6:$B$505,MATCH($B647,'Products'!$A$6:$A$505,0)),"Unknown code"))</f>
      </c>
      <c r="D647" s="12"/>
      <c r="E647" s="14"/>
      <c r="F647" s="14"/>
      <c r="G647" s="15">
        <f>IF(OR($B647="",$D647=""),"",IF($F647&lt;&gt;"",$F647,IFERROR(IF($D647="In",INDEX('Products'!$E$6:$E$505,MATCH($B647,'Products'!$A$6:$A$505,0)),INDEX('Products'!$F$6:$F$505,MATCH($B647,'Products'!$A$6:$A$505,0))),"")))</f>
      </c>
      <c r="H647" s="15">
        <f>IF(OR($E647="",$G647=""),"",$E647*$G647)</f>
      </c>
      <c r="I647" s="15">
        <f>IF(AND($D647="Out",$E647&lt;&gt;"",$G647&lt;&gt;""),$E647*($G647-IFERROR(INDEX('Products'!$E$6:$E$505,MATCH($B647,'Products'!$A$6:$A$505,0)),0)),"")</f>
      </c>
      <c r="J647" s="12"/>
    </row>
    <row r="648" spans="1:10" x14ac:dyDescent="0.25">
      <c r="A648" s="17"/>
      <c r="B648" s="12"/>
      <c r="C648" s="16">
        <f>IF($B648="","",IFERROR(INDEX('Products'!$B$6:$B$505,MATCH($B648,'Products'!$A$6:$A$505,0)),"Unknown code"))</f>
      </c>
      <c r="D648" s="12"/>
      <c r="E648" s="14"/>
      <c r="F648" s="14"/>
      <c r="G648" s="15">
        <f>IF(OR($B648="",$D648=""),"",IF($F648&lt;&gt;"",$F648,IFERROR(IF($D648="In",INDEX('Products'!$E$6:$E$505,MATCH($B648,'Products'!$A$6:$A$505,0)),INDEX('Products'!$F$6:$F$505,MATCH($B648,'Products'!$A$6:$A$505,0))),"")))</f>
      </c>
      <c r="H648" s="15">
        <f>IF(OR($E648="",$G648=""),"",$E648*$G648)</f>
      </c>
      <c r="I648" s="15">
        <f>IF(AND($D648="Out",$E648&lt;&gt;"",$G648&lt;&gt;""),$E648*($G648-IFERROR(INDEX('Products'!$E$6:$E$505,MATCH($B648,'Products'!$A$6:$A$505,0)),0)),"")</f>
      </c>
      <c r="J648" s="12"/>
    </row>
    <row r="649" spans="1:10" x14ac:dyDescent="0.25">
      <c r="A649" s="17"/>
      <c r="B649" s="12"/>
      <c r="C649" s="16">
        <f>IF($B649="","",IFERROR(INDEX('Products'!$B$6:$B$505,MATCH($B649,'Products'!$A$6:$A$505,0)),"Unknown code"))</f>
      </c>
      <c r="D649" s="12"/>
      <c r="E649" s="14"/>
      <c r="F649" s="14"/>
      <c r="G649" s="15">
        <f>IF(OR($B649="",$D649=""),"",IF($F649&lt;&gt;"",$F649,IFERROR(IF($D649="In",INDEX('Products'!$E$6:$E$505,MATCH($B649,'Products'!$A$6:$A$505,0)),INDEX('Products'!$F$6:$F$505,MATCH($B649,'Products'!$A$6:$A$505,0))),"")))</f>
      </c>
      <c r="H649" s="15">
        <f>IF(OR($E649="",$G649=""),"",$E649*$G649)</f>
      </c>
      <c r="I649" s="15">
        <f>IF(AND($D649="Out",$E649&lt;&gt;"",$G649&lt;&gt;""),$E649*($G649-IFERROR(INDEX('Products'!$E$6:$E$505,MATCH($B649,'Products'!$A$6:$A$505,0)),0)),"")</f>
      </c>
      <c r="J649" s="12"/>
    </row>
    <row r="650" spans="1:10" x14ac:dyDescent="0.25">
      <c r="A650" s="17"/>
      <c r="B650" s="12"/>
      <c r="C650" s="16">
        <f>IF($B650="","",IFERROR(INDEX('Products'!$B$6:$B$505,MATCH($B650,'Products'!$A$6:$A$505,0)),"Unknown code"))</f>
      </c>
      <c r="D650" s="12"/>
      <c r="E650" s="14"/>
      <c r="F650" s="14"/>
      <c r="G650" s="15">
        <f>IF(OR($B650="",$D650=""),"",IF($F650&lt;&gt;"",$F650,IFERROR(IF($D650="In",INDEX('Products'!$E$6:$E$505,MATCH($B650,'Products'!$A$6:$A$505,0)),INDEX('Products'!$F$6:$F$505,MATCH($B650,'Products'!$A$6:$A$505,0))),"")))</f>
      </c>
      <c r="H650" s="15">
        <f>IF(OR($E650="",$G650=""),"",$E650*$G650)</f>
      </c>
      <c r="I650" s="15">
        <f>IF(AND($D650="Out",$E650&lt;&gt;"",$G650&lt;&gt;""),$E650*($G650-IFERROR(INDEX('Products'!$E$6:$E$505,MATCH($B650,'Products'!$A$6:$A$505,0)),0)),"")</f>
      </c>
      <c r="J650" s="12"/>
    </row>
    <row r="651" spans="1:10" x14ac:dyDescent="0.25">
      <c r="A651" s="17"/>
      <c r="B651" s="12"/>
      <c r="C651" s="16">
        <f>IF($B651="","",IFERROR(INDEX('Products'!$B$6:$B$505,MATCH($B651,'Products'!$A$6:$A$505,0)),"Unknown code"))</f>
      </c>
      <c r="D651" s="12"/>
      <c r="E651" s="14"/>
      <c r="F651" s="14"/>
      <c r="G651" s="15">
        <f>IF(OR($B651="",$D651=""),"",IF($F651&lt;&gt;"",$F651,IFERROR(IF($D651="In",INDEX('Products'!$E$6:$E$505,MATCH($B651,'Products'!$A$6:$A$505,0)),INDEX('Products'!$F$6:$F$505,MATCH($B651,'Products'!$A$6:$A$505,0))),"")))</f>
      </c>
      <c r="H651" s="15">
        <f>IF(OR($E651="",$G651=""),"",$E651*$G651)</f>
      </c>
      <c r="I651" s="15">
        <f>IF(AND($D651="Out",$E651&lt;&gt;"",$G651&lt;&gt;""),$E651*($G651-IFERROR(INDEX('Products'!$E$6:$E$505,MATCH($B651,'Products'!$A$6:$A$505,0)),0)),"")</f>
      </c>
      <c r="J651" s="12"/>
    </row>
    <row r="652" spans="1:10" x14ac:dyDescent="0.25">
      <c r="A652" s="17"/>
      <c r="B652" s="12"/>
      <c r="C652" s="16">
        <f>IF($B652="","",IFERROR(INDEX('Products'!$B$6:$B$505,MATCH($B652,'Products'!$A$6:$A$505,0)),"Unknown code"))</f>
      </c>
      <c r="D652" s="12"/>
      <c r="E652" s="14"/>
      <c r="F652" s="14"/>
      <c r="G652" s="15">
        <f>IF(OR($B652="",$D652=""),"",IF($F652&lt;&gt;"",$F652,IFERROR(IF($D652="In",INDEX('Products'!$E$6:$E$505,MATCH($B652,'Products'!$A$6:$A$505,0)),INDEX('Products'!$F$6:$F$505,MATCH($B652,'Products'!$A$6:$A$505,0))),"")))</f>
      </c>
      <c r="H652" s="15">
        <f>IF(OR($E652="",$G652=""),"",$E652*$G652)</f>
      </c>
      <c r="I652" s="15">
        <f>IF(AND($D652="Out",$E652&lt;&gt;"",$G652&lt;&gt;""),$E652*($G652-IFERROR(INDEX('Products'!$E$6:$E$505,MATCH($B652,'Products'!$A$6:$A$505,0)),0)),"")</f>
      </c>
      <c r="J652" s="12"/>
    </row>
    <row r="653" spans="1:10" x14ac:dyDescent="0.25">
      <c r="A653" s="17"/>
      <c r="B653" s="12"/>
      <c r="C653" s="16">
        <f>IF($B653="","",IFERROR(INDEX('Products'!$B$6:$B$505,MATCH($B653,'Products'!$A$6:$A$505,0)),"Unknown code"))</f>
      </c>
      <c r="D653" s="12"/>
      <c r="E653" s="14"/>
      <c r="F653" s="14"/>
      <c r="G653" s="15">
        <f>IF(OR($B653="",$D653=""),"",IF($F653&lt;&gt;"",$F653,IFERROR(IF($D653="In",INDEX('Products'!$E$6:$E$505,MATCH($B653,'Products'!$A$6:$A$505,0)),INDEX('Products'!$F$6:$F$505,MATCH($B653,'Products'!$A$6:$A$505,0))),"")))</f>
      </c>
      <c r="H653" s="15">
        <f>IF(OR($E653="",$G653=""),"",$E653*$G653)</f>
      </c>
      <c r="I653" s="15">
        <f>IF(AND($D653="Out",$E653&lt;&gt;"",$G653&lt;&gt;""),$E653*($G653-IFERROR(INDEX('Products'!$E$6:$E$505,MATCH($B653,'Products'!$A$6:$A$505,0)),0)),"")</f>
      </c>
      <c r="J653" s="12"/>
    </row>
    <row r="654" spans="1:10" x14ac:dyDescent="0.25">
      <c r="A654" s="17"/>
      <c r="B654" s="12"/>
      <c r="C654" s="16">
        <f>IF($B654="","",IFERROR(INDEX('Products'!$B$6:$B$505,MATCH($B654,'Products'!$A$6:$A$505,0)),"Unknown code"))</f>
      </c>
      <c r="D654" s="12"/>
      <c r="E654" s="14"/>
      <c r="F654" s="14"/>
      <c r="G654" s="15">
        <f>IF(OR($B654="",$D654=""),"",IF($F654&lt;&gt;"",$F654,IFERROR(IF($D654="In",INDEX('Products'!$E$6:$E$505,MATCH($B654,'Products'!$A$6:$A$505,0)),INDEX('Products'!$F$6:$F$505,MATCH($B654,'Products'!$A$6:$A$505,0))),"")))</f>
      </c>
      <c r="H654" s="15">
        <f>IF(OR($E654="",$G654=""),"",$E654*$G654)</f>
      </c>
      <c r="I654" s="15">
        <f>IF(AND($D654="Out",$E654&lt;&gt;"",$G654&lt;&gt;""),$E654*($G654-IFERROR(INDEX('Products'!$E$6:$E$505,MATCH($B654,'Products'!$A$6:$A$505,0)),0)),"")</f>
      </c>
      <c r="J654" s="12"/>
    </row>
    <row r="655" spans="1:10" x14ac:dyDescent="0.25">
      <c r="A655" s="17"/>
      <c r="B655" s="12"/>
      <c r="C655" s="16">
        <f>IF($B655="","",IFERROR(INDEX('Products'!$B$6:$B$505,MATCH($B655,'Products'!$A$6:$A$505,0)),"Unknown code"))</f>
      </c>
      <c r="D655" s="12"/>
      <c r="E655" s="14"/>
      <c r="F655" s="14"/>
      <c r="G655" s="15">
        <f>IF(OR($B655="",$D655=""),"",IF($F655&lt;&gt;"",$F655,IFERROR(IF($D655="In",INDEX('Products'!$E$6:$E$505,MATCH($B655,'Products'!$A$6:$A$505,0)),INDEX('Products'!$F$6:$F$505,MATCH($B655,'Products'!$A$6:$A$505,0))),"")))</f>
      </c>
      <c r="H655" s="15">
        <f>IF(OR($E655="",$G655=""),"",$E655*$G655)</f>
      </c>
      <c r="I655" s="15">
        <f>IF(AND($D655="Out",$E655&lt;&gt;"",$G655&lt;&gt;""),$E655*($G655-IFERROR(INDEX('Products'!$E$6:$E$505,MATCH($B655,'Products'!$A$6:$A$505,0)),0)),"")</f>
      </c>
      <c r="J655" s="12"/>
    </row>
    <row r="656" spans="1:10" x14ac:dyDescent="0.25">
      <c r="A656" s="17"/>
      <c r="B656" s="12"/>
      <c r="C656" s="16">
        <f>IF($B656="","",IFERROR(INDEX('Products'!$B$6:$B$505,MATCH($B656,'Products'!$A$6:$A$505,0)),"Unknown code"))</f>
      </c>
      <c r="D656" s="12"/>
      <c r="E656" s="14"/>
      <c r="F656" s="14"/>
      <c r="G656" s="15">
        <f>IF(OR($B656="",$D656=""),"",IF($F656&lt;&gt;"",$F656,IFERROR(IF($D656="In",INDEX('Products'!$E$6:$E$505,MATCH($B656,'Products'!$A$6:$A$505,0)),INDEX('Products'!$F$6:$F$505,MATCH($B656,'Products'!$A$6:$A$505,0))),"")))</f>
      </c>
      <c r="H656" s="15">
        <f>IF(OR($E656="",$G656=""),"",$E656*$G656)</f>
      </c>
      <c r="I656" s="15">
        <f>IF(AND($D656="Out",$E656&lt;&gt;"",$G656&lt;&gt;""),$E656*($G656-IFERROR(INDEX('Products'!$E$6:$E$505,MATCH($B656,'Products'!$A$6:$A$505,0)),0)),"")</f>
      </c>
      <c r="J656" s="12"/>
    </row>
    <row r="657" spans="1:10" x14ac:dyDescent="0.25">
      <c r="A657" s="17"/>
      <c r="B657" s="12"/>
      <c r="C657" s="16">
        <f>IF($B657="","",IFERROR(INDEX('Products'!$B$6:$B$505,MATCH($B657,'Products'!$A$6:$A$505,0)),"Unknown code"))</f>
      </c>
      <c r="D657" s="12"/>
      <c r="E657" s="14"/>
      <c r="F657" s="14"/>
      <c r="G657" s="15">
        <f>IF(OR($B657="",$D657=""),"",IF($F657&lt;&gt;"",$F657,IFERROR(IF($D657="In",INDEX('Products'!$E$6:$E$505,MATCH($B657,'Products'!$A$6:$A$505,0)),INDEX('Products'!$F$6:$F$505,MATCH($B657,'Products'!$A$6:$A$505,0))),"")))</f>
      </c>
      <c r="H657" s="15">
        <f>IF(OR($E657="",$G657=""),"",$E657*$G657)</f>
      </c>
      <c r="I657" s="15">
        <f>IF(AND($D657="Out",$E657&lt;&gt;"",$G657&lt;&gt;""),$E657*($G657-IFERROR(INDEX('Products'!$E$6:$E$505,MATCH($B657,'Products'!$A$6:$A$505,0)),0)),"")</f>
      </c>
      <c r="J657" s="12"/>
    </row>
    <row r="658" spans="1:10" x14ac:dyDescent="0.25">
      <c r="A658" s="17"/>
      <c r="B658" s="12"/>
      <c r="C658" s="16">
        <f>IF($B658="","",IFERROR(INDEX('Products'!$B$6:$B$505,MATCH($B658,'Products'!$A$6:$A$505,0)),"Unknown code"))</f>
      </c>
      <c r="D658" s="12"/>
      <c r="E658" s="14"/>
      <c r="F658" s="14"/>
      <c r="G658" s="15">
        <f>IF(OR($B658="",$D658=""),"",IF($F658&lt;&gt;"",$F658,IFERROR(IF($D658="In",INDEX('Products'!$E$6:$E$505,MATCH($B658,'Products'!$A$6:$A$505,0)),INDEX('Products'!$F$6:$F$505,MATCH($B658,'Products'!$A$6:$A$505,0))),"")))</f>
      </c>
      <c r="H658" s="15">
        <f>IF(OR($E658="",$G658=""),"",$E658*$G658)</f>
      </c>
      <c r="I658" s="15">
        <f>IF(AND($D658="Out",$E658&lt;&gt;"",$G658&lt;&gt;""),$E658*($G658-IFERROR(INDEX('Products'!$E$6:$E$505,MATCH($B658,'Products'!$A$6:$A$505,0)),0)),"")</f>
      </c>
      <c r="J658" s="12"/>
    </row>
    <row r="659" spans="1:10" x14ac:dyDescent="0.25">
      <c r="A659" s="17"/>
      <c r="B659" s="12"/>
      <c r="C659" s="16">
        <f>IF($B659="","",IFERROR(INDEX('Products'!$B$6:$B$505,MATCH($B659,'Products'!$A$6:$A$505,0)),"Unknown code"))</f>
      </c>
      <c r="D659" s="12"/>
      <c r="E659" s="14"/>
      <c r="F659" s="14"/>
      <c r="G659" s="15">
        <f>IF(OR($B659="",$D659=""),"",IF($F659&lt;&gt;"",$F659,IFERROR(IF($D659="In",INDEX('Products'!$E$6:$E$505,MATCH($B659,'Products'!$A$6:$A$505,0)),INDEX('Products'!$F$6:$F$505,MATCH($B659,'Products'!$A$6:$A$505,0))),"")))</f>
      </c>
      <c r="H659" s="15">
        <f>IF(OR($E659="",$G659=""),"",$E659*$G659)</f>
      </c>
      <c r="I659" s="15">
        <f>IF(AND($D659="Out",$E659&lt;&gt;"",$G659&lt;&gt;""),$E659*($G659-IFERROR(INDEX('Products'!$E$6:$E$505,MATCH($B659,'Products'!$A$6:$A$505,0)),0)),"")</f>
      </c>
      <c r="J659" s="12"/>
    </row>
    <row r="660" spans="1:10" x14ac:dyDescent="0.25">
      <c r="A660" s="17"/>
      <c r="B660" s="12"/>
      <c r="C660" s="16">
        <f>IF($B660="","",IFERROR(INDEX('Products'!$B$6:$B$505,MATCH($B660,'Products'!$A$6:$A$505,0)),"Unknown code"))</f>
      </c>
      <c r="D660" s="12"/>
      <c r="E660" s="14"/>
      <c r="F660" s="14"/>
      <c r="G660" s="15">
        <f>IF(OR($B660="",$D660=""),"",IF($F660&lt;&gt;"",$F660,IFERROR(IF($D660="In",INDEX('Products'!$E$6:$E$505,MATCH($B660,'Products'!$A$6:$A$505,0)),INDEX('Products'!$F$6:$F$505,MATCH($B660,'Products'!$A$6:$A$505,0))),"")))</f>
      </c>
      <c r="H660" s="15">
        <f>IF(OR($E660="",$G660=""),"",$E660*$G660)</f>
      </c>
      <c r="I660" s="15">
        <f>IF(AND($D660="Out",$E660&lt;&gt;"",$G660&lt;&gt;""),$E660*($G660-IFERROR(INDEX('Products'!$E$6:$E$505,MATCH($B660,'Products'!$A$6:$A$505,0)),0)),"")</f>
      </c>
      <c r="J660" s="12"/>
    </row>
    <row r="661" spans="1:10" x14ac:dyDescent="0.25">
      <c r="A661" s="17"/>
      <c r="B661" s="12"/>
      <c r="C661" s="16">
        <f>IF($B661="","",IFERROR(INDEX('Products'!$B$6:$B$505,MATCH($B661,'Products'!$A$6:$A$505,0)),"Unknown code"))</f>
      </c>
      <c r="D661" s="12"/>
      <c r="E661" s="14"/>
      <c r="F661" s="14"/>
      <c r="G661" s="15">
        <f>IF(OR($B661="",$D661=""),"",IF($F661&lt;&gt;"",$F661,IFERROR(IF($D661="In",INDEX('Products'!$E$6:$E$505,MATCH($B661,'Products'!$A$6:$A$505,0)),INDEX('Products'!$F$6:$F$505,MATCH($B661,'Products'!$A$6:$A$505,0))),"")))</f>
      </c>
      <c r="H661" s="15">
        <f>IF(OR($E661="",$G661=""),"",$E661*$G661)</f>
      </c>
      <c r="I661" s="15">
        <f>IF(AND($D661="Out",$E661&lt;&gt;"",$G661&lt;&gt;""),$E661*($G661-IFERROR(INDEX('Products'!$E$6:$E$505,MATCH($B661,'Products'!$A$6:$A$505,0)),0)),"")</f>
      </c>
      <c r="J661" s="12"/>
    </row>
    <row r="662" spans="1:10" x14ac:dyDescent="0.25">
      <c r="A662" s="17"/>
      <c r="B662" s="12"/>
      <c r="C662" s="16">
        <f>IF($B662="","",IFERROR(INDEX('Products'!$B$6:$B$505,MATCH($B662,'Products'!$A$6:$A$505,0)),"Unknown code"))</f>
      </c>
      <c r="D662" s="12"/>
      <c r="E662" s="14"/>
      <c r="F662" s="14"/>
      <c r="G662" s="15">
        <f>IF(OR($B662="",$D662=""),"",IF($F662&lt;&gt;"",$F662,IFERROR(IF($D662="In",INDEX('Products'!$E$6:$E$505,MATCH($B662,'Products'!$A$6:$A$505,0)),INDEX('Products'!$F$6:$F$505,MATCH($B662,'Products'!$A$6:$A$505,0))),"")))</f>
      </c>
      <c r="H662" s="15">
        <f>IF(OR($E662="",$G662=""),"",$E662*$G662)</f>
      </c>
      <c r="I662" s="15">
        <f>IF(AND($D662="Out",$E662&lt;&gt;"",$G662&lt;&gt;""),$E662*($G662-IFERROR(INDEX('Products'!$E$6:$E$505,MATCH($B662,'Products'!$A$6:$A$505,0)),0)),"")</f>
      </c>
      <c r="J662" s="12"/>
    </row>
    <row r="663" spans="1:10" x14ac:dyDescent="0.25">
      <c r="A663" s="17"/>
      <c r="B663" s="12"/>
      <c r="C663" s="16">
        <f>IF($B663="","",IFERROR(INDEX('Products'!$B$6:$B$505,MATCH($B663,'Products'!$A$6:$A$505,0)),"Unknown code"))</f>
      </c>
      <c r="D663" s="12"/>
      <c r="E663" s="14"/>
      <c r="F663" s="14"/>
      <c r="G663" s="15">
        <f>IF(OR($B663="",$D663=""),"",IF($F663&lt;&gt;"",$F663,IFERROR(IF($D663="In",INDEX('Products'!$E$6:$E$505,MATCH($B663,'Products'!$A$6:$A$505,0)),INDEX('Products'!$F$6:$F$505,MATCH($B663,'Products'!$A$6:$A$505,0))),"")))</f>
      </c>
      <c r="H663" s="15">
        <f>IF(OR($E663="",$G663=""),"",$E663*$G663)</f>
      </c>
      <c r="I663" s="15">
        <f>IF(AND($D663="Out",$E663&lt;&gt;"",$G663&lt;&gt;""),$E663*($G663-IFERROR(INDEX('Products'!$E$6:$E$505,MATCH($B663,'Products'!$A$6:$A$505,0)),0)),"")</f>
      </c>
      <c r="J663" s="12"/>
    </row>
    <row r="664" spans="1:10" x14ac:dyDescent="0.25">
      <c r="A664" s="17"/>
      <c r="B664" s="12"/>
      <c r="C664" s="16">
        <f>IF($B664="","",IFERROR(INDEX('Products'!$B$6:$B$505,MATCH($B664,'Products'!$A$6:$A$505,0)),"Unknown code"))</f>
      </c>
      <c r="D664" s="12"/>
      <c r="E664" s="14"/>
      <c r="F664" s="14"/>
      <c r="G664" s="15">
        <f>IF(OR($B664="",$D664=""),"",IF($F664&lt;&gt;"",$F664,IFERROR(IF($D664="In",INDEX('Products'!$E$6:$E$505,MATCH($B664,'Products'!$A$6:$A$505,0)),INDEX('Products'!$F$6:$F$505,MATCH($B664,'Products'!$A$6:$A$505,0))),"")))</f>
      </c>
      <c r="H664" s="15">
        <f>IF(OR($E664="",$G664=""),"",$E664*$G664)</f>
      </c>
      <c r="I664" s="15">
        <f>IF(AND($D664="Out",$E664&lt;&gt;"",$G664&lt;&gt;""),$E664*($G664-IFERROR(INDEX('Products'!$E$6:$E$505,MATCH($B664,'Products'!$A$6:$A$505,0)),0)),"")</f>
      </c>
      <c r="J664" s="12"/>
    </row>
    <row r="665" spans="1:10" x14ac:dyDescent="0.25">
      <c r="A665" s="17"/>
      <c r="B665" s="12"/>
      <c r="C665" s="16">
        <f>IF($B665="","",IFERROR(INDEX('Products'!$B$6:$B$505,MATCH($B665,'Products'!$A$6:$A$505,0)),"Unknown code"))</f>
      </c>
      <c r="D665" s="12"/>
      <c r="E665" s="14"/>
      <c r="F665" s="14"/>
      <c r="G665" s="15">
        <f>IF(OR($B665="",$D665=""),"",IF($F665&lt;&gt;"",$F665,IFERROR(IF($D665="In",INDEX('Products'!$E$6:$E$505,MATCH($B665,'Products'!$A$6:$A$505,0)),INDEX('Products'!$F$6:$F$505,MATCH($B665,'Products'!$A$6:$A$505,0))),"")))</f>
      </c>
      <c r="H665" s="15">
        <f>IF(OR($E665="",$G665=""),"",$E665*$G665)</f>
      </c>
      <c r="I665" s="15">
        <f>IF(AND($D665="Out",$E665&lt;&gt;"",$G665&lt;&gt;""),$E665*($G665-IFERROR(INDEX('Products'!$E$6:$E$505,MATCH($B665,'Products'!$A$6:$A$505,0)),0)),"")</f>
      </c>
      <c r="J665" s="12"/>
    </row>
    <row r="666" spans="1:10" x14ac:dyDescent="0.25">
      <c r="A666" s="17"/>
      <c r="B666" s="12"/>
      <c r="C666" s="16">
        <f>IF($B666="","",IFERROR(INDEX('Products'!$B$6:$B$505,MATCH($B666,'Products'!$A$6:$A$505,0)),"Unknown code"))</f>
      </c>
      <c r="D666" s="12"/>
      <c r="E666" s="14"/>
      <c r="F666" s="14"/>
      <c r="G666" s="15">
        <f>IF(OR($B666="",$D666=""),"",IF($F666&lt;&gt;"",$F666,IFERROR(IF($D666="In",INDEX('Products'!$E$6:$E$505,MATCH($B666,'Products'!$A$6:$A$505,0)),INDEX('Products'!$F$6:$F$505,MATCH($B666,'Products'!$A$6:$A$505,0))),"")))</f>
      </c>
      <c r="H666" s="15">
        <f>IF(OR($E666="",$G666=""),"",$E666*$G666)</f>
      </c>
      <c r="I666" s="15">
        <f>IF(AND($D666="Out",$E666&lt;&gt;"",$G666&lt;&gt;""),$E666*($G666-IFERROR(INDEX('Products'!$E$6:$E$505,MATCH($B666,'Products'!$A$6:$A$505,0)),0)),"")</f>
      </c>
      <c r="J666" s="12"/>
    </row>
    <row r="667" spans="1:10" x14ac:dyDescent="0.25">
      <c r="A667" s="17"/>
      <c r="B667" s="12"/>
      <c r="C667" s="16">
        <f>IF($B667="","",IFERROR(INDEX('Products'!$B$6:$B$505,MATCH($B667,'Products'!$A$6:$A$505,0)),"Unknown code"))</f>
      </c>
      <c r="D667" s="12"/>
      <c r="E667" s="14"/>
      <c r="F667" s="14"/>
      <c r="G667" s="15">
        <f>IF(OR($B667="",$D667=""),"",IF($F667&lt;&gt;"",$F667,IFERROR(IF($D667="In",INDEX('Products'!$E$6:$E$505,MATCH($B667,'Products'!$A$6:$A$505,0)),INDEX('Products'!$F$6:$F$505,MATCH($B667,'Products'!$A$6:$A$505,0))),"")))</f>
      </c>
      <c r="H667" s="15">
        <f>IF(OR($E667="",$G667=""),"",$E667*$G667)</f>
      </c>
      <c r="I667" s="15">
        <f>IF(AND($D667="Out",$E667&lt;&gt;"",$G667&lt;&gt;""),$E667*($G667-IFERROR(INDEX('Products'!$E$6:$E$505,MATCH($B667,'Products'!$A$6:$A$505,0)),0)),"")</f>
      </c>
      <c r="J667" s="12"/>
    </row>
    <row r="668" spans="1:10" x14ac:dyDescent="0.25">
      <c r="A668" s="17"/>
      <c r="B668" s="12"/>
      <c r="C668" s="16">
        <f>IF($B668="","",IFERROR(INDEX('Products'!$B$6:$B$505,MATCH($B668,'Products'!$A$6:$A$505,0)),"Unknown code"))</f>
      </c>
      <c r="D668" s="12"/>
      <c r="E668" s="14"/>
      <c r="F668" s="14"/>
      <c r="G668" s="15">
        <f>IF(OR($B668="",$D668=""),"",IF($F668&lt;&gt;"",$F668,IFERROR(IF($D668="In",INDEX('Products'!$E$6:$E$505,MATCH($B668,'Products'!$A$6:$A$505,0)),INDEX('Products'!$F$6:$F$505,MATCH($B668,'Products'!$A$6:$A$505,0))),"")))</f>
      </c>
      <c r="H668" s="15">
        <f>IF(OR($E668="",$G668=""),"",$E668*$G668)</f>
      </c>
      <c r="I668" s="15">
        <f>IF(AND($D668="Out",$E668&lt;&gt;"",$G668&lt;&gt;""),$E668*($G668-IFERROR(INDEX('Products'!$E$6:$E$505,MATCH($B668,'Products'!$A$6:$A$505,0)),0)),"")</f>
      </c>
      <c r="J668" s="12"/>
    </row>
    <row r="669" spans="1:10" x14ac:dyDescent="0.25">
      <c r="A669" s="17"/>
      <c r="B669" s="12"/>
      <c r="C669" s="16">
        <f>IF($B669="","",IFERROR(INDEX('Products'!$B$6:$B$505,MATCH($B669,'Products'!$A$6:$A$505,0)),"Unknown code"))</f>
      </c>
      <c r="D669" s="12"/>
      <c r="E669" s="14"/>
      <c r="F669" s="14"/>
      <c r="G669" s="15">
        <f>IF(OR($B669="",$D669=""),"",IF($F669&lt;&gt;"",$F669,IFERROR(IF($D669="In",INDEX('Products'!$E$6:$E$505,MATCH($B669,'Products'!$A$6:$A$505,0)),INDEX('Products'!$F$6:$F$505,MATCH($B669,'Products'!$A$6:$A$505,0))),"")))</f>
      </c>
      <c r="H669" s="15">
        <f>IF(OR($E669="",$G669=""),"",$E669*$G669)</f>
      </c>
      <c r="I669" s="15">
        <f>IF(AND($D669="Out",$E669&lt;&gt;"",$G669&lt;&gt;""),$E669*($G669-IFERROR(INDEX('Products'!$E$6:$E$505,MATCH($B669,'Products'!$A$6:$A$505,0)),0)),"")</f>
      </c>
      <c r="J669" s="12"/>
    </row>
    <row r="670" spans="1:10" x14ac:dyDescent="0.25">
      <c r="A670" s="17"/>
      <c r="B670" s="12"/>
      <c r="C670" s="16">
        <f>IF($B670="","",IFERROR(INDEX('Products'!$B$6:$B$505,MATCH($B670,'Products'!$A$6:$A$505,0)),"Unknown code"))</f>
      </c>
      <c r="D670" s="12"/>
      <c r="E670" s="14"/>
      <c r="F670" s="14"/>
      <c r="G670" s="15">
        <f>IF(OR($B670="",$D670=""),"",IF($F670&lt;&gt;"",$F670,IFERROR(IF($D670="In",INDEX('Products'!$E$6:$E$505,MATCH($B670,'Products'!$A$6:$A$505,0)),INDEX('Products'!$F$6:$F$505,MATCH($B670,'Products'!$A$6:$A$505,0))),"")))</f>
      </c>
      <c r="H670" s="15">
        <f>IF(OR($E670="",$G670=""),"",$E670*$G670)</f>
      </c>
      <c r="I670" s="15">
        <f>IF(AND($D670="Out",$E670&lt;&gt;"",$G670&lt;&gt;""),$E670*($G670-IFERROR(INDEX('Products'!$E$6:$E$505,MATCH($B670,'Products'!$A$6:$A$505,0)),0)),"")</f>
      </c>
      <c r="J670" s="12"/>
    </row>
    <row r="671" spans="1:10" x14ac:dyDescent="0.25">
      <c r="A671" s="17"/>
      <c r="B671" s="12"/>
      <c r="C671" s="16">
        <f>IF($B671="","",IFERROR(INDEX('Products'!$B$6:$B$505,MATCH($B671,'Products'!$A$6:$A$505,0)),"Unknown code"))</f>
      </c>
      <c r="D671" s="12"/>
      <c r="E671" s="14"/>
      <c r="F671" s="14"/>
      <c r="G671" s="15">
        <f>IF(OR($B671="",$D671=""),"",IF($F671&lt;&gt;"",$F671,IFERROR(IF($D671="In",INDEX('Products'!$E$6:$E$505,MATCH($B671,'Products'!$A$6:$A$505,0)),INDEX('Products'!$F$6:$F$505,MATCH($B671,'Products'!$A$6:$A$505,0))),"")))</f>
      </c>
      <c r="H671" s="15">
        <f>IF(OR($E671="",$G671=""),"",$E671*$G671)</f>
      </c>
      <c r="I671" s="15">
        <f>IF(AND($D671="Out",$E671&lt;&gt;"",$G671&lt;&gt;""),$E671*($G671-IFERROR(INDEX('Products'!$E$6:$E$505,MATCH($B671,'Products'!$A$6:$A$505,0)),0)),"")</f>
      </c>
      <c r="J671" s="12"/>
    </row>
    <row r="672" spans="1:10" x14ac:dyDescent="0.25">
      <c r="A672" s="17"/>
      <c r="B672" s="12"/>
      <c r="C672" s="16">
        <f>IF($B672="","",IFERROR(INDEX('Products'!$B$6:$B$505,MATCH($B672,'Products'!$A$6:$A$505,0)),"Unknown code"))</f>
      </c>
      <c r="D672" s="12"/>
      <c r="E672" s="14"/>
      <c r="F672" s="14"/>
      <c r="G672" s="15">
        <f>IF(OR($B672="",$D672=""),"",IF($F672&lt;&gt;"",$F672,IFERROR(IF($D672="In",INDEX('Products'!$E$6:$E$505,MATCH($B672,'Products'!$A$6:$A$505,0)),INDEX('Products'!$F$6:$F$505,MATCH($B672,'Products'!$A$6:$A$505,0))),"")))</f>
      </c>
      <c r="H672" s="15">
        <f>IF(OR($E672="",$G672=""),"",$E672*$G672)</f>
      </c>
      <c r="I672" s="15">
        <f>IF(AND($D672="Out",$E672&lt;&gt;"",$G672&lt;&gt;""),$E672*($G672-IFERROR(INDEX('Products'!$E$6:$E$505,MATCH($B672,'Products'!$A$6:$A$505,0)),0)),"")</f>
      </c>
      <c r="J672" s="12"/>
    </row>
    <row r="673" spans="1:10" x14ac:dyDescent="0.25">
      <c r="A673" s="17"/>
      <c r="B673" s="12"/>
      <c r="C673" s="16">
        <f>IF($B673="","",IFERROR(INDEX('Products'!$B$6:$B$505,MATCH($B673,'Products'!$A$6:$A$505,0)),"Unknown code"))</f>
      </c>
      <c r="D673" s="12"/>
      <c r="E673" s="14"/>
      <c r="F673" s="14"/>
      <c r="G673" s="15">
        <f>IF(OR($B673="",$D673=""),"",IF($F673&lt;&gt;"",$F673,IFERROR(IF($D673="In",INDEX('Products'!$E$6:$E$505,MATCH($B673,'Products'!$A$6:$A$505,0)),INDEX('Products'!$F$6:$F$505,MATCH($B673,'Products'!$A$6:$A$505,0))),"")))</f>
      </c>
      <c r="H673" s="15">
        <f>IF(OR($E673="",$G673=""),"",$E673*$G673)</f>
      </c>
      <c r="I673" s="15">
        <f>IF(AND($D673="Out",$E673&lt;&gt;"",$G673&lt;&gt;""),$E673*($G673-IFERROR(INDEX('Products'!$E$6:$E$505,MATCH($B673,'Products'!$A$6:$A$505,0)),0)),"")</f>
      </c>
      <c r="J673" s="12"/>
    </row>
    <row r="674" spans="1:10" x14ac:dyDescent="0.25">
      <c r="A674" s="17"/>
      <c r="B674" s="12"/>
      <c r="C674" s="16">
        <f>IF($B674="","",IFERROR(INDEX('Products'!$B$6:$B$505,MATCH($B674,'Products'!$A$6:$A$505,0)),"Unknown code"))</f>
      </c>
      <c r="D674" s="12"/>
      <c r="E674" s="14"/>
      <c r="F674" s="14"/>
      <c r="G674" s="15">
        <f>IF(OR($B674="",$D674=""),"",IF($F674&lt;&gt;"",$F674,IFERROR(IF($D674="In",INDEX('Products'!$E$6:$E$505,MATCH($B674,'Products'!$A$6:$A$505,0)),INDEX('Products'!$F$6:$F$505,MATCH($B674,'Products'!$A$6:$A$505,0))),"")))</f>
      </c>
      <c r="H674" s="15">
        <f>IF(OR($E674="",$G674=""),"",$E674*$G674)</f>
      </c>
      <c r="I674" s="15">
        <f>IF(AND($D674="Out",$E674&lt;&gt;"",$G674&lt;&gt;""),$E674*($G674-IFERROR(INDEX('Products'!$E$6:$E$505,MATCH($B674,'Products'!$A$6:$A$505,0)),0)),"")</f>
      </c>
      <c r="J674" s="12"/>
    </row>
    <row r="675" spans="1:10" x14ac:dyDescent="0.25">
      <c r="A675" s="17"/>
      <c r="B675" s="12"/>
      <c r="C675" s="16">
        <f>IF($B675="","",IFERROR(INDEX('Products'!$B$6:$B$505,MATCH($B675,'Products'!$A$6:$A$505,0)),"Unknown code"))</f>
      </c>
      <c r="D675" s="12"/>
      <c r="E675" s="14"/>
      <c r="F675" s="14"/>
      <c r="G675" s="15">
        <f>IF(OR($B675="",$D675=""),"",IF($F675&lt;&gt;"",$F675,IFERROR(IF($D675="In",INDEX('Products'!$E$6:$E$505,MATCH($B675,'Products'!$A$6:$A$505,0)),INDEX('Products'!$F$6:$F$505,MATCH($B675,'Products'!$A$6:$A$505,0))),"")))</f>
      </c>
      <c r="H675" s="15">
        <f>IF(OR($E675="",$G675=""),"",$E675*$G675)</f>
      </c>
      <c r="I675" s="15">
        <f>IF(AND($D675="Out",$E675&lt;&gt;"",$G675&lt;&gt;""),$E675*($G675-IFERROR(INDEX('Products'!$E$6:$E$505,MATCH($B675,'Products'!$A$6:$A$505,0)),0)),"")</f>
      </c>
      <c r="J675" s="12"/>
    </row>
    <row r="676" spans="1:10" x14ac:dyDescent="0.25">
      <c r="A676" s="17"/>
      <c r="B676" s="12"/>
      <c r="C676" s="16">
        <f>IF($B676="","",IFERROR(INDEX('Products'!$B$6:$B$505,MATCH($B676,'Products'!$A$6:$A$505,0)),"Unknown code"))</f>
      </c>
      <c r="D676" s="12"/>
      <c r="E676" s="14"/>
      <c r="F676" s="14"/>
      <c r="G676" s="15">
        <f>IF(OR($B676="",$D676=""),"",IF($F676&lt;&gt;"",$F676,IFERROR(IF($D676="In",INDEX('Products'!$E$6:$E$505,MATCH($B676,'Products'!$A$6:$A$505,0)),INDEX('Products'!$F$6:$F$505,MATCH($B676,'Products'!$A$6:$A$505,0))),"")))</f>
      </c>
      <c r="H676" s="15">
        <f>IF(OR($E676="",$G676=""),"",$E676*$G676)</f>
      </c>
      <c r="I676" s="15">
        <f>IF(AND($D676="Out",$E676&lt;&gt;"",$G676&lt;&gt;""),$E676*($G676-IFERROR(INDEX('Products'!$E$6:$E$505,MATCH($B676,'Products'!$A$6:$A$505,0)),0)),"")</f>
      </c>
      <c r="J676" s="12"/>
    </row>
    <row r="677" spans="1:10" x14ac:dyDescent="0.25">
      <c r="A677" s="17"/>
      <c r="B677" s="12"/>
      <c r="C677" s="16">
        <f>IF($B677="","",IFERROR(INDEX('Products'!$B$6:$B$505,MATCH($B677,'Products'!$A$6:$A$505,0)),"Unknown code"))</f>
      </c>
      <c r="D677" s="12"/>
      <c r="E677" s="14"/>
      <c r="F677" s="14"/>
      <c r="G677" s="15">
        <f>IF(OR($B677="",$D677=""),"",IF($F677&lt;&gt;"",$F677,IFERROR(IF($D677="In",INDEX('Products'!$E$6:$E$505,MATCH($B677,'Products'!$A$6:$A$505,0)),INDEX('Products'!$F$6:$F$505,MATCH($B677,'Products'!$A$6:$A$505,0))),"")))</f>
      </c>
      <c r="H677" s="15">
        <f>IF(OR($E677="",$G677=""),"",$E677*$G677)</f>
      </c>
      <c r="I677" s="15">
        <f>IF(AND($D677="Out",$E677&lt;&gt;"",$G677&lt;&gt;""),$E677*($G677-IFERROR(INDEX('Products'!$E$6:$E$505,MATCH($B677,'Products'!$A$6:$A$505,0)),0)),"")</f>
      </c>
      <c r="J677" s="12"/>
    </row>
    <row r="678" spans="1:10" x14ac:dyDescent="0.25">
      <c r="A678" s="17"/>
      <c r="B678" s="12"/>
      <c r="C678" s="16">
        <f>IF($B678="","",IFERROR(INDEX('Products'!$B$6:$B$505,MATCH($B678,'Products'!$A$6:$A$505,0)),"Unknown code"))</f>
      </c>
      <c r="D678" s="12"/>
      <c r="E678" s="14"/>
      <c r="F678" s="14"/>
      <c r="G678" s="15">
        <f>IF(OR($B678="",$D678=""),"",IF($F678&lt;&gt;"",$F678,IFERROR(IF($D678="In",INDEX('Products'!$E$6:$E$505,MATCH($B678,'Products'!$A$6:$A$505,0)),INDEX('Products'!$F$6:$F$505,MATCH($B678,'Products'!$A$6:$A$505,0))),"")))</f>
      </c>
      <c r="H678" s="15">
        <f>IF(OR($E678="",$G678=""),"",$E678*$G678)</f>
      </c>
      <c r="I678" s="15">
        <f>IF(AND($D678="Out",$E678&lt;&gt;"",$G678&lt;&gt;""),$E678*($G678-IFERROR(INDEX('Products'!$E$6:$E$505,MATCH($B678,'Products'!$A$6:$A$505,0)),0)),"")</f>
      </c>
      <c r="J678" s="12"/>
    </row>
    <row r="679" spans="1:10" x14ac:dyDescent="0.25">
      <c r="A679" s="17"/>
      <c r="B679" s="12"/>
      <c r="C679" s="16">
        <f>IF($B679="","",IFERROR(INDEX('Products'!$B$6:$B$505,MATCH($B679,'Products'!$A$6:$A$505,0)),"Unknown code"))</f>
      </c>
      <c r="D679" s="12"/>
      <c r="E679" s="14"/>
      <c r="F679" s="14"/>
      <c r="G679" s="15">
        <f>IF(OR($B679="",$D679=""),"",IF($F679&lt;&gt;"",$F679,IFERROR(IF($D679="In",INDEX('Products'!$E$6:$E$505,MATCH($B679,'Products'!$A$6:$A$505,0)),INDEX('Products'!$F$6:$F$505,MATCH($B679,'Products'!$A$6:$A$505,0))),"")))</f>
      </c>
      <c r="H679" s="15">
        <f>IF(OR($E679="",$G679=""),"",$E679*$G679)</f>
      </c>
      <c r="I679" s="15">
        <f>IF(AND($D679="Out",$E679&lt;&gt;"",$G679&lt;&gt;""),$E679*($G679-IFERROR(INDEX('Products'!$E$6:$E$505,MATCH($B679,'Products'!$A$6:$A$505,0)),0)),"")</f>
      </c>
      <c r="J679" s="12"/>
    </row>
    <row r="680" spans="1:10" x14ac:dyDescent="0.25">
      <c r="A680" s="17"/>
      <c r="B680" s="12"/>
      <c r="C680" s="16">
        <f>IF($B680="","",IFERROR(INDEX('Products'!$B$6:$B$505,MATCH($B680,'Products'!$A$6:$A$505,0)),"Unknown code"))</f>
      </c>
      <c r="D680" s="12"/>
      <c r="E680" s="14"/>
      <c r="F680" s="14"/>
      <c r="G680" s="15">
        <f>IF(OR($B680="",$D680=""),"",IF($F680&lt;&gt;"",$F680,IFERROR(IF($D680="In",INDEX('Products'!$E$6:$E$505,MATCH($B680,'Products'!$A$6:$A$505,0)),INDEX('Products'!$F$6:$F$505,MATCH($B680,'Products'!$A$6:$A$505,0))),"")))</f>
      </c>
      <c r="H680" s="15">
        <f>IF(OR($E680="",$G680=""),"",$E680*$G680)</f>
      </c>
      <c r="I680" s="15">
        <f>IF(AND($D680="Out",$E680&lt;&gt;"",$G680&lt;&gt;""),$E680*($G680-IFERROR(INDEX('Products'!$E$6:$E$505,MATCH($B680,'Products'!$A$6:$A$505,0)),0)),"")</f>
      </c>
      <c r="J680" s="12"/>
    </row>
    <row r="681" spans="1:10" x14ac:dyDescent="0.25">
      <c r="A681" s="17"/>
      <c r="B681" s="12"/>
      <c r="C681" s="16">
        <f>IF($B681="","",IFERROR(INDEX('Products'!$B$6:$B$505,MATCH($B681,'Products'!$A$6:$A$505,0)),"Unknown code"))</f>
      </c>
      <c r="D681" s="12"/>
      <c r="E681" s="14"/>
      <c r="F681" s="14"/>
      <c r="G681" s="15">
        <f>IF(OR($B681="",$D681=""),"",IF($F681&lt;&gt;"",$F681,IFERROR(IF($D681="In",INDEX('Products'!$E$6:$E$505,MATCH($B681,'Products'!$A$6:$A$505,0)),INDEX('Products'!$F$6:$F$505,MATCH($B681,'Products'!$A$6:$A$505,0))),"")))</f>
      </c>
      <c r="H681" s="15">
        <f>IF(OR($E681="",$G681=""),"",$E681*$G681)</f>
      </c>
      <c r="I681" s="15">
        <f>IF(AND($D681="Out",$E681&lt;&gt;"",$G681&lt;&gt;""),$E681*($G681-IFERROR(INDEX('Products'!$E$6:$E$505,MATCH($B681,'Products'!$A$6:$A$505,0)),0)),"")</f>
      </c>
      <c r="J681" s="12"/>
    </row>
    <row r="682" spans="1:10" x14ac:dyDescent="0.25">
      <c r="A682" s="17"/>
      <c r="B682" s="12"/>
      <c r="C682" s="16">
        <f>IF($B682="","",IFERROR(INDEX('Products'!$B$6:$B$505,MATCH($B682,'Products'!$A$6:$A$505,0)),"Unknown code"))</f>
      </c>
      <c r="D682" s="12"/>
      <c r="E682" s="14"/>
      <c r="F682" s="14"/>
      <c r="G682" s="15">
        <f>IF(OR($B682="",$D682=""),"",IF($F682&lt;&gt;"",$F682,IFERROR(IF($D682="In",INDEX('Products'!$E$6:$E$505,MATCH($B682,'Products'!$A$6:$A$505,0)),INDEX('Products'!$F$6:$F$505,MATCH($B682,'Products'!$A$6:$A$505,0))),"")))</f>
      </c>
      <c r="H682" s="15">
        <f>IF(OR($E682="",$G682=""),"",$E682*$G682)</f>
      </c>
      <c r="I682" s="15">
        <f>IF(AND($D682="Out",$E682&lt;&gt;"",$G682&lt;&gt;""),$E682*($G682-IFERROR(INDEX('Products'!$E$6:$E$505,MATCH($B682,'Products'!$A$6:$A$505,0)),0)),"")</f>
      </c>
      <c r="J682" s="12"/>
    </row>
    <row r="683" spans="1:10" x14ac:dyDescent="0.25">
      <c r="A683" s="17"/>
      <c r="B683" s="12"/>
      <c r="C683" s="16">
        <f>IF($B683="","",IFERROR(INDEX('Products'!$B$6:$B$505,MATCH($B683,'Products'!$A$6:$A$505,0)),"Unknown code"))</f>
      </c>
      <c r="D683" s="12"/>
      <c r="E683" s="14"/>
      <c r="F683" s="14"/>
      <c r="G683" s="15">
        <f>IF(OR($B683="",$D683=""),"",IF($F683&lt;&gt;"",$F683,IFERROR(IF($D683="In",INDEX('Products'!$E$6:$E$505,MATCH($B683,'Products'!$A$6:$A$505,0)),INDEX('Products'!$F$6:$F$505,MATCH($B683,'Products'!$A$6:$A$505,0))),"")))</f>
      </c>
      <c r="H683" s="15">
        <f>IF(OR($E683="",$G683=""),"",$E683*$G683)</f>
      </c>
      <c r="I683" s="15">
        <f>IF(AND($D683="Out",$E683&lt;&gt;"",$G683&lt;&gt;""),$E683*($G683-IFERROR(INDEX('Products'!$E$6:$E$505,MATCH($B683,'Products'!$A$6:$A$505,0)),0)),"")</f>
      </c>
      <c r="J683" s="12"/>
    </row>
    <row r="684" spans="1:10" x14ac:dyDescent="0.25">
      <c r="A684" s="17"/>
      <c r="B684" s="12"/>
      <c r="C684" s="16">
        <f>IF($B684="","",IFERROR(INDEX('Products'!$B$6:$B$505,MATCH($B684,'Products'!$A$6:$A$505,0)),"Unknown code"))</f>
      </c>
      <c r="D684" s="12"/>
      <c r="E684" s="14"/>
      <c r="F684" s="14"/>
      <c r="G684" s="15">
        <f>IF(OR($B684="",$D684=""),"",IF($F684&lt;&gt;"",$F684,IFERROR(IF($D684="In",INDEX('Products'!$E$6:$E$505,MATCH($B684,'Products'!$A$6:$A$505,0)),INDEX('Products'!$F$6:$F$505,MATCH($B684,'Products'!$A$6:$A$505,0))),"")))</f>
      </c>
      <c r="H684" s="15">
        <f>IF(OR($E684="",$G684=""),"",$E684*$G684)</f>
      </c>
      <c r="I684" s="15">
        <f>IF(AND($D684="Out",$E684&lt;&gt;"",$G684&lt;&gt;""),$E684*($G684-IFERROR(INDEX('Products'!$E$6:$E$505,MATCH($B684,'Products'!$A$6:$A$505,0)),0)),"")</f>
      </c>
      <c r="J684" s="12"/>
    </row>
    <row r="685" spans="1:10" x14ac:dyDescent="0.25">
      <c r="A685" s="17"/>
      <c r="B685" s="12"/>
      <c r="C685" s="16">
        <f>IF($B685="","",IFERROR(INDEX('Products'!$B$6:$B$505,MATCH($B685,'Products'!$A$6:$A$505,0)),"Unknown code"))</f>
      </c>
      <c r="D685" s="12"/>
      <c r="E685" s="14"/>
      <c r="F685" s="14"/>
      <c r="G685" s="15">
        <f>IF(OR($B685="",$D685=""),"",IF($F685&lt;&gt;"",$F685,IFERROR(IF($D685="In",INDEX('Products'!$E$6:$E$505,MATCH($B685,'Products'!$A$6:$A$505,0)),INDEX('Products'!$F$6:$F$505,MATCH($B685,'Products'!$A$6:$A$505,0))),"")))</f>
      </c>
      <c r="H685" s="15">
        <f>IF(OR($E685="",$G685=""),"",$E685*$G685)</f>
      </c>
      <c r="I685" s="15">
        <f>IF(AND($D685="Out",$E685&lt;&gt;"",$G685&lt;&gt;""),$E685*($G685-IFERROR(INDEX('Products'!$E$6:$E$505,MATCH($B685,'Products'!$A$6:$A$505,0)),0)),"")</f>
      </c>
      <c r="J685" s="12"/>
    </row>
    <row r="686" spans="1:10" x14ac:dyDescent="0.25">
      <c r="A686" s="17"/>
      <c r="B686" s="12"/>
      <c r="C686" s="16">
        <f>IF($B686="","",IFERROR(INDEX('Products'!$B$6:$B$505,MATCH($B686,'Products'!$A$6:$A$505,0)),"Unknown code"))</f>
      </c>
      <c r="D686" s="12"/>
      <c r="E686" s="14"/>
      <c r="F686" s="14"/>
      <c r="G686" s="15">
        <f>IF(OR($B686="",$D686=""),"",IF($F686&lt;&gt;"",$F686,IFERROR(IF($D686="In",INDEX('Products'!$E$6:$E$505,MATCH($B686,'Products'!$A$6:$A$505,0)),INDEX('Products'!$F$6:$F$505,MATCH($B686,'Products'!$A$6:$A$505,0))),"")))</f>
      </c>
      <c r="H686" s="15">
        <f>IF(OR($E686="",$G686=""),"",$E686*$G686)</f>
      </c>
      <c r="I686" s="15">
        <f>IF(AND($D686="Out",$E686&lt;&gt;"",$G686&lt;&gt;""),$E686*($G686-IFERROR(INDEX('Products'!$E$6:$E$505,MATCH($B686,'Products'!$A$6:$A$505,0)),0)),"")</f>
      </c>
      <c r="J686" s="12"/>
    </row>
    <row r="687" spans="1:10" x14ac:dyDescent="0.25">
      <c r="A687" s="17"/>
      <c r="B687" s="12"/>
      <c r="C687" s="16">
        <f>IF($B687="","",IFERROR(INDEX('Products'!$B$6:$B$505,MATCH($B687,'Products'!$A$6:$A$505,0)),"Unknown code"))</f>
      </c>
      <c r="D687" s="12"/>
      <c r="E687" s="14"/>
      <c r="F687" s="14"/>
      <c r="G687" s="15">
        <f>IF(OR($B687="",$D687=""),"",IF($F687&lt;&gt;"",$F687,IFERROR(IF($D687="In",INDEX('Products'!$E$6:$E$505,MATCH($B687,'Products'!$A$6:$A$505,0)),INDEX('Products'!$F$6:$F$505,MATCH($B687,'Products'!$A$6:$A$505,0))),"")))</f>
      </c>
      <c r="H687" s="15">
        <f>IF(OR($E687="",$G687=""),"",$E687*$G687)</f>
      </c>
      <c r="I687" s="15">
        <f>IF(AND($D687="Out",$E687&lt;&gt;"",$G687&lt;&gt;""),$E687*($G687-IFERROR(INDEX('Products'!$E$6:$E$505,MATCH($B687,'Products'!$A$6:$A$505,0)),0)),"")</f>
      </c>
      <c r="J687" s="12"/>
    </row>
    <row r="688" spans="1:10" x14ac:dyDescent="0.25">
      <c r="A688" s="17"/>
      <c r="B688" s="12"/>
      <c r="C688" s="16">
        <f>IF($B688="","",IFERROR(INDEX('Products'!$B$6:$B$505,MATCH($B688,'Products'!$A$6:$A$505,0)),"Unknown code"))</f>
      </c>
      <c r="D688" s="12"/>
      <c r="E688" s="14"/>
      <c r="F688" s="14"/>
      <c r="G688" s="15">
        <f>IF(OR($B688="",$D688=""),"",IF($F688&lt;&gt;"",$F688,IFERROR(IF($D688="In",INDEX('Products'!$E$6:$E$505,MATCH($B688,'Products'!$A$6:$A$505,0)),INDEX('Products'!$F$6:$F$505,MATCH($B688,'Products'!$A$6:$A$505,0))),"")))</f>
      </c>
      <c r="H688" s="15">
        <f>IF(OR($E688="",$G688=""),"",$E688*$G688)</f>
      </c>
      <c r="I688" s="15">
        <f>IF(AND($D688="Out",$E688&lt;&gt;"",$G688&lt;&gt;""),$E688*($G688-IFERROR(INDEX('Products'!$E$6:$E$505,MATCH($B688,'Products'!$A$6:$A$505,0)),0)),"")</f>
      </c>
      <c r="J688" s="12"/>
    </row>
    <row r="689" spans="1:10" x14ac:dyDescent="0.25">
      <c r="A689" s="17"/>
      <c r="B689" s="12"/>
      <c r="C689" s="16">
        <f>IF($B689="","",IFERROR(INDEX('Products'!$B$6:$B$505,MATCH($B689,'Products'!$A$6:$A$505,0)),"Unknown code"))</f>
      </c>
      <c r="D689" s="12"/>
      <c r="E689" s="14"/>
      <c r="F689" s="14"/>
      <c r="G689" s="15">
        <f>IF(OR($B689="",$D689=""),"",IF($F689&lt;&gt;"",$F689,IFERROR(IF($D689="In",INDEX('Products'!$E$6:$E$505,MATCH($B689,'Products'!$A$6:$A$505,0)),INDEX('Products'!$F$6:$F$505,MATCH($B689,'Products'!$A$6:$A$505,0))),"")))</f>
      </c>
      <c r="H689" s="15">
        <f>IF(OR($E689="",$G689=""),"",$E689*$G689)</f>
      </c>
      <c r="I689" s="15">
        <f>IF(AND($D689="Out",$E689&lt;&gt;"",$G689&lt;&gt;""),$E689*($G689-IFERROR(INDEX('Products'!$E$6:$E$505,MATCH($B689,'Products'!$A$6:$A$505,0)),0)),"")</f>
      </c>
      <c r="J689" s="12"/>
    </row>
    <row r="690" spans="1:10" x14ac:dyDescent="0.25">
      <c r="A690" s="17"/>
      <c r="B690" s="12"/>
      <c r="C690" s="16">
        <f>IF($B690="","",IFERROR(INDEX('Products'!$B$6:$B$505,MATCH($B690,'Products'!$A$6:$A$505,0)),"Unknown code"))</f>
      </c>
      <c r="D690" s="12"/>
      <c r="E690" s="14"/>
      <c r="F690" s="14"/>
      <c r="G690" s="15">
        <f>IF(OR($B690="",$D690=""),"",IF($F690&lt;&gt;"",$F690,IFERROR(IF($D690="In",INDEX('Products'!$E$6:$E$505,MATCH($B690,'Products'!$A$6:$A$505,0)),INDEX('Products'!$F$6:$F$505,MATCH($B690,'Products'!$A$6:$A$505,0))),"")))</f>
      </c>
      <c r="H690" s="15">
        <f>IF(OR($E690="",$G690=""),"",$E690*$G690)</f>
      </c>
      <c r="I690" s="15">
        <f>IF(AND($D690="Out",$E690&lt;&gt;"",$G690&lt;&gt;""),$E690*($G690-IFERROR(INDEX('Products'!$E$6:$E$505,MATCH($B690,'Products'!$A$6:$A$505,0)),0)),"")</f>
      </c>
      <c r="J690" s="12"/>
    </row>
    <row r="691" spans="1:10" x14ac:dyDescent="0.25">
      <c r="A691" s="17"/>
      <c r="B691" s="12"/>
      <c r="C691" s="16">
        <f>IF($B691="","",IFERROR(INDEX('Products'!$B$6:$B$505,MATCH($B691,'Products'!$A$6:$A$505,0)),"Unknown code"))</f>
      </c>
      <c r="D691" s="12"/>
      <c r="E691" s="14"/>
      <c r="F691" s="14"/>
      <c r="G691" s="15">
        <f>IF(OR($B691="",$D691=""),"",IF($F691&lt;&gt;"",$F691,IFERROR(IF($D691="In",INDEX('Products'!$E$6:$E$505,MATCH($B691,'Products'!$A$6:$A$505,0)),INDEX('Products'!$F$6:$F$505,MATCH($B691,'Products'!$A$6:$A$505,0))),"")))</f>
      </c>
      <c r="H691" s="15">
        <f>IF(OR($E691="",$G691=""),"",$E691*$G691)</f>
      </c>
      <c r="I691" s="15">
        <f>IF(AND($D691="Out",$E691&lt;&gt;"",$G691&lt;&gt;""),$E691*($G691-IFERROR(INDEX('Products'!$E$6:$E$505,MATCH($B691,'Products'!$A$6:$A$505,0)),0)),"")</f>
      </c>
      <c r="J691" s="12"/>
    </row>
    <row r="692" spans="1:10" x14ac:dyDescent="0.25">
      <c r="A692" s="17"/>
      <c r="B692" s="12"/>
      <c r="C692" s="16">
        <f>IF($B692="","",IFERROR(INDEX('Products'!$B$6:$B$505,MATCH($B692,'Products'!$A$6:$A$505,0)),"Unknown code"))</f>
      </c>
      <c r="D692" s="12"/>
      <c r="E692" s="14"/>
      <c r="F692" s="14"/>
      <c r="G692" s="15">
        <f>IF(OR($B692="",$D692=""),"",IF($F692&lt;&gt;"",$F692,IFERROR(IF($D692="In",INDEX('Products'!$E$6:$E$505,MATCH($B692,'Products'!$A$6:$A$505,0)),INDEX('Products'!$F$6:$F$505,MATCH($B692,'Products'!$A$6:$A$505,0))),"")))</f>
      </c>
      <c r="H692" s="15">
        <f>IF(OR($E692="",$G692=""),"",$E692*$G692)</f>
      </c>
      <c r="I692" s="15">
        <f>IF(AND($D692="Out",$E692&lt;&gt;"",$G692&lt;&gt;""),$E692*($G692-IFERROR(INDEX('Products'!$E$6:$E$505,MATCH($B692,'Products'!$A$6:$A$505,0)),0)),"")</f>
      </c>
      <c r="J692" s="12"/>
    </row>
    <row r="693" spans="1:10" x14ac:dyDescent="0.25">
      <c r="A693" s="17"/>
      <c r="B693" s="12"/>
      <c r="C693" s="16">
        <f>IF($B693="","",IFERROR(INDEX('Products'!$B$6:$B$505,MATCH($B693,'Products'!$A$6:$A$505,0)),"Unknown code"))</f>
      </c>
      <c r="D693" s="12"/>
      <c r="E693" s="14"/>
      <c r="F693" s="14"/>
      <c r="G693" s="15">
        <f>IF(OR($B693="",$D693=""),"",IF($F693&lt;&gt;"",$F693,IFERROR(IF($D693="In",INDEX('Products'!$E$6:$E$505,MATCH($B693,'Products'!$A$6:$A$505,0)),INDEX('Products'!$F$6:$F$505,MATCH($B693,'Products'!$A$6:$A$505,0))),"")))</f>
      </c>
      <c r="H693" s="15">
        <f>IF(OR($E693="",$G693=""),"",$E693*$G693)</f>
      </c>
      <c r="I693" s="15">
        <f>IF(AND($D693="Out",$E693&lt;&gt;"",$G693&lt;&gt;""),$E693*($G693-IFERROR(INDEX('Products'!$E$6:$E$505,MATCH($B693,'Products'!$A$6:$A$505,0)),0)),"")</f>
      </c>
      <c r="J693" s="12"/>
    </row>
    <row r="694" spans="1:10" x14ac:dyDescent="0.25">
      <c r="A694" s="17"/>
      <c r="B694" s="12"/>
      <c r="C694" s="16">
        <f>IF($B694="","",IFERROR(INDEX('Products'!$B$6:$B$505,MATCH($B694,'Products'!$A$6:$A$505,0)),"Unknown code"))</f>
      </c>
      <c r="D694" s="12"/>
      <c r="E694" s="14"/>
      <c r="F694" s="14"/>
      <c r="G694" s="15">
        <f>IF(OR($B694="",$D694=""),"",IF($F694&lt;&gt;"",$F694,IFERROR(IF($D694="In",INDEX('Products'!$E$6:$E$505,MATCH($B694,'Products'!$A$6:$A$505,0)),INDEX('Products'!$F$6:$F$505,MATCH($B694,'Products'!$A$6:$A$505,0))),"")))</f>
      </c>
      <c r="H694" s="15">
        <f>IF(OR($E694="",$G694=""),"",$E694*$G694)</f>
      </c>
      <c r="I694" s="15">
        <f>IF(AND($D694="Out",$E694&lt;&gt;"",$G694&lt;&gt;""),$E694*($G694-IFERROR(INDEX('Products'!$E$6:$E$505,MATCH($B694,'Products'!$A$6:$A$505,0)),0)),"")</f>
      </c>
      <c r="J694" s="12"/>
    </row>
    <row r="695" spans="1:10" x14ac:dyDescent="0.25">
      <c r="A695" s="17"/>
      <c r="B695" s="12"/>
      <c r="C695" s="16">
        <f>IF($B695="","",IFERROR(INDEX('Products'!$B$6:$B$505,MATCH($B695,'Products'!$A$6:$A$505,0)),"Unknown code"))</f>
      </c>
      <c r="D695" s="12"/>
      <c r="E695" s="14"/>
      <c r="F695" s="14"/>
      <c r="G695" s="15">
        <f>IF(OR($B695="",$D695=""),"",IF($F695&lt;&gt;"",$F695,IFERROR(IF($D695="In",INDEX('Products'!$E$6:$E$505,MATCH($B695,'Products'!$A$6:$A$505,0)),INDEX('Products'!$F$6:$F$505,MATCH($B695,'Products'!$A$6:$A$505,0))),"")))</f>
      </c>
      <c r="H695" s="15">
        <f>IF(OR($E695="",$G695=""),"",$E695*$G695)</f>
      </c>
      <c r="I695" s="15">
        <f>IF(AND($D695="Out",$E695&lt;&gt;"",$G695&lt;&gt;""),$E695*($G695-IFERROR(INDEX('Products'!$E$6:$E$505,MATCH($B695,'Products'!$A$6:$A$505,0)),0)),"")</f>
      </c>
      <c r="J695" s="12"/>
    </row>
    <row r="696" spans="1:10" x14ac:dyDescent="0.25">
      <c r="A696" s="17"/>
      <c r="B696" s="12"/>
      <c r="C696" s="16">
        <f>IF($B696="","",IFERROR(INDEX('Products'!$B$6:$B$505,MATCH($B696,'Products'!$A$6:$A$505,0)),"Unknown code"))</f>
      </c>
      <c r="D696" s="12"/>
      <c r="E696" s="14"/>
      <c r="F696" s="14"/>
      <c r="G696" s="15">
        <f>IF(OR($B696="",$D696=""),"",IF($F696&lt;&gt;"",$F696,IFERROR(IF($D696="In",INDEX('Products'!$E$6:$E$505,MATCH($B696,'Products'!$A$6:$A$505,0)),INDEX('Products'!$F$6:$F$505,MATCH($B696,'Products'!$A$6:$A$505,0))),"")))</f>
      </c>
      <c r="H696" s="15">
        <f>IF(OR($E696="",$G696=""),"",$E696*$G696)</f>
      </c>
      <c r="I696" s="15">
        <f>IF(AND($D696="Out",$E696&lt;&gt;"",$G696&lt;&gt;""),$E696*($G696-IFERROR(INDEX('Products'!$E$6:$E$505,MATCH($B696,'Products'!$A$6:$A$505,0)),0)),"")</f>
      </c>
      <c r="J696" s="12"/>
    </row>
    <row r="697" spans="1:10" x14ac:dyDescent="0.25">
      <c r="A697" s="17"/>
      <c r="B697" s="12"/>
      <c r="C697" s="16">
        <f>IF($B697="","",IFERROR(INDEX('Products'!$B$6:$B$505,MATCH($B697,'Products'!$A$6:$A$505,0)),"Unknown code"))</f>
      </c>
      <c r="D697" s="12"/>
      <c r="E697" s="14"/>
      <c r="F697" s="14"/>
      <c r="G697" s="15">
        <f>IF(OR($B697="",$D697=""),"",IF($F697&lt;&gt;"",$F697,IFERROR(IF($D697="In",INDEX('Products'!$E$6:$E$505,MATCH($B697,'Products'!$A$6:$A$505,0)),INDEX('Products'!$F$6:$F$505,MATCH($B697,'Products'!$A$6:$A$505,0))),"")))</f>
      </c>
      <c r="H697" s="15">
        <f>IF(OR($E697="",$G697=""),"",$E697*$G697)</f>
      </c>
      <c r="I697" s="15">
        <f>IF(AND($D697="Out",$E697&lt;&gt;"",$G697&lt;&gt;""),$E697*($G697-IFERROR(INDEX('Products'!$E$6:$E$505,MATCH($B697,'Products'!$A$6:$A$505,0)),0)),"")</f>
      </c>
      <c r="J697" s="12"/>
    </row>
    <row r="698" spans="1:10" x14ac:dyDescent="0.25">
      <c r="A698" s="17"/>
      <c r="B698" s="12"/>
      <c r="C698" s="16">
        <f>IF($B698="","",IFERROR(INDEX('Products'!$B$6:$B$505,MATCH($B698,'Products'!$A$6:$A$505,0)),"Unknown code"))</f>
      </c>
      <c r="D698" s="12"/>
      <c r="E698" s="14"/>
      <c r="F698" s="14"/>
      <c r="G698" s="15">
        <f>IF(OR($B698="",$D698=""),"",IF($F698&lt;&gt;"",$F698,IFERROR(IF($D698="In",INDEX('Products'!$E$6:$E$505,MATCH($B698,'Products'!$A$6:$A$505,0)),INDEX('Products'!$F$6:$F$505,MATCH($B698,'Products'!$A$6:$A$505,0))),"")))</f>
      </c>
      <c r="H698" s="15">
        <f>IF(OR($E698="",$G698=""),"",$E698*$G698)</f>
      </c>
      <c r="I698" s="15">
        <f>IF(AND($D698="Out",$E698&lt;&gt;"",$G698&lt;&gt;""),$E698*($G698-IFERROR(INDEX('Products'!$E$6:$E$505,MATCH($B698,'Products'!$A$6:$A$505,0)),0)),"")</f>
      </c>
      <c r="J698" s="12"/>
    </row>
    <row r="699" spans="1:10" x14ac:dyDescent="0.25">
      <c r="A699" s="17"/>
      <c r="B699" s="12"/>
      <c r="C699" s="16">
        <f>IF($B699="","",IFERROR(INDEX('Products'!$B$6:$B$505,MATCH($B699,'Products'!$A$6:$A$505,0)),"Unknown code"))</f>
      </c>
      <c r="D699" s="12"/>
      <c r="E699" s="14"/>
      <c r="F699" s="14"/>
      <c r="G699" s="15">
        <f>IF(OR($B699="",$D699=""),"",IF($F699&lt;&gt;"",$F699,IFERROR(IF($D699="In",INDEX('Products'!$E$6:$E$505,MATCH($B699,'Products'!$A$6:$A$505,0)),INDEX('Products'!$F$6:$F$505,MATCH($B699,'Products'!$A$6:$A$505,0))),"")))</f>
      </c>
      <c r="H699" s="15">
        <f>IF(OR($E699="",$G699=""),"",$E699*$G699)</f>
      </c>
      <c r="I699" s="15">
        <f>IF(AND($D699="Out",$E699&lt;&gt;"",$G699&lt;&gt;""),$E699*($G699-IFERROR(INDEX('Products'!$E$6:$E$505,MATCH($B699,'Products'!$A$6:$A$505,0)),0)),"")</f>
      </c>
      <c r="J699" s="12"/>
    </row>
    <row r="700" spans="1:10" x14ac:dyDescent="0.25">
      <c r="A700" s="17"/>
      <c r="B700" s="12"/>
      <c r="C700" s="16">
        <f>IF($B700="","",IFERROR(INDEX('Products'!$B$6:$B$505,MATCH($B700,'Products'!$A$6:$A$505,0)),"Unknown code"))</f>
      </c>
      <c r="D700" s="12"/>
      <c r="E700" s="14"/>
      <c r="F700" s="14"/>
      <c r="G700" s="15">
        <f>IF(OR($B700="",$D700=""),"",IF($F700&lt;&gt;"",$F700,IFERROR(IF($D700="In",INDEX('Products'!$E$6:$E$505,MATCH($B700,'Products'!$A$6:$A$505,0)),INDEX('Products'!$F$6:$F$505,MATCH($B700,'Products'!$A$6:$A$505,0))),"")))</f>
      </c>
      <c r="H700" s="15">
        <f>IF(OR($E700="",$G700=""),"",$E700*$G700)</f>
      </c>
      <c r="I700" s="15">
        <f>IF(AND($D700="Out",$E700&lt;&gt;"",$G700&lt;&gt;""),$E700*($G700-IFERROR(INDEX('Products'!$E$6:$E$505,MATCH($B700,'Products'!$A$6:$A$505,0)),0)),"")</f>
      </c>
      <c r="J700" s="12"/>
    </row>
    <row r="701" spans="1:10" x14ac:dyDescent="0.25">
      <c r="A701" s="17"/>
      <c r="B701" s="12"/>
      <c r="C701" s="16">
        <f>IF($B701="","",IFERROR(INDEX('Products'!$B$6:$B$505,MATCH($B701,'Products'!$A$6:$A$505,0)),"Unknown code"))</f>
      </c>
      <c r="D701" s="12"/>
      <c r="E701" s="14"/>
      <c r="F701" s="14"/>
      <c r="G701" s="15">
        <f>IF(OR($B701="",$D701=""),"",IF($F701&lt;&gt;"",$F701,IFERROR(IF($D701="In",INDEX('Products'!$E$6:$E$505,MATCH($B701,'Products'!$A$6:$A$505,0)),INDEX('Products'!$F$6:$F$505,MATCH($B701,'Products'!$A$6:$A$505,0))),"")))</f>
      </c>
      <c r="H701" s="15">
        <f>IF(OR($E701="",$G701=""),"",$E701*$G701)</f>
      </c>
      <c r="I701" s="15">
        <f>IF(AND($D701="Out",$E701&lt;&gt;"",$G701&lt;&gt;""),$E701*($G701-IFERROR(INDEX('Products'!$E$6:$E$505,MATCH($B701,'Products'!$A$6:$A$505,0)),0)),"")</f>
      </c>
      <c r="J701" s="12"/>
    </row>
    <row r="702" spans="1:10" x14ac:dyDescent="0.25">
      <c r="A702" s="17"/>
      <c r="B702" s="12"/>
      <c r="C702" s="16">
        <f>IF($B702="","",IFERROR(INDEX('Products'!$B$6:$B$505,MATCH($B702,'Products'!$A$6:$A$505,0)),"Unknown code"))</f>
      </c>
      <c r="D702" s="12"/>
      <c r="E702" s="14"/>
      <c r="F702" s="14"/>
      <c r="G702" s="15">
        <f>IF(OR($B702="",$D702=""),"",IF($F702&lt;&gt;"",$F702,IFERROR(IF($D702="In",INDEX('Products'!$E$6:$E$505,MATCH($B702,'Products'!$A$6:$A$505,0)),INDEX('Products'!$F$6:$F$505,MATCH($B702,'Products'!$A$6:$A$505,0))),"")))</f>
      </c>
      <c r="H702" s="15">
        <f>IF(OR($E702="",$G702=""),"",$E702*$G702)</f>
      </c>
      <c r="I702" s="15">
        <f>IF(AND($D702="Out",$E702&lt;&gt;"",$G702&lt;&gt;""),$E702*($G702-IFERROR(INDEX('Products'!$E$6:$E$505,MATCH($B702,'Products'!$A$6:$A$505,0)),0)),"")</f>
      </c>
      <c r="J702" s="12"/>
    </row>
    <row r="703" spans="1:10" x14ac:dyDescent="0.25">
      <c r="A703" s="17"/>
      <c r="B703" s="12"/>
      <c r="C703" s="16">
        <f>IF($B703="","",IFERROR(INDEX('Products'!$B$6:$B$505,MATCH($B703,'Products'!$A$6:$A$505,0)),"Unknown code"))</f>
      </c>
      <c r="D703" s="12"/>
      <c r="E703" s="14"/>
      <c r="F703" s="14"/>
      <c r="G703" s="15">
        <f>IF(OR($B703="",$D703=""),"",IF($F703&lt;&gt;"",$F703,IFERROR(IF($D703="In",INDEX('Products'!$E$6:$E$505,MATCH($B703,'Products'!$A$6:$A$505,0)),INDEX('Products'!$F$6:$F$505,MATCH($B703,'Products'!$A$6:$A$505,0))),"")))</f>
      </c>
      <c r="H703" s="15">
        <f>IF(OR($E703="",$G703=""),"",$E703*$G703)</f>
      </c>
      <c r="I703" s="15">
        <f>IF(AND($D703="Out",$E703&lt;&gt;"",$G703&lt;&gt;""),$E703*($G703-IFERROR(INDEX('Products'!$E$6:$E$505,MATCH($B703,'Products'!$A$6:$A$505,0)),0)),"")</f>
      </c>
      <c r="J703" s="12"/>
    </row>
    <row r="704" spans="1:10" x14ac:dyDescent="0.25">
      <c r="A704" s="17"/>
      <c r="B704" s="12"/>
      <c r="C704" s="16">
        <f>IF($B704="","",IFERROR(INDEX('Products'!$B$6:$B$505,MATCH($B704,'Products'!$A$6:$A$505,0)),"Unknown code"))</f>
      </c>
      <c r="D704" s="12"/>
      <c r="E704" s="14"/>
      <c r="F704" s="14"/>
      <c r="G704" s="15">
        <f>IF(OR($B704="",$D704=""),"",IF($F704&lt;&gt;"",$F704,IFERROR(IF($D704="In",INDEX('Products'!$E$6:$E$505,MATCH($B704,'Products'!$A$6:$A$505,0)),INDEX('Products'!$F$6:$F$505,MATCH($B704,'Products'!$A$6:$A$505,0))),"")))</f>
      </c>
      <c r="H704" s="15">
        <f>IF(OR($E704="",$G704=""),"",$E704*$G704)</f>
      </c>
      <c r="I704" s="15">
        <f>IF(AND($D704="Out",$E704&lt;&gt;"",$G704&lt;&gt;""),$E704*($G704-IFERROR(INDEX('Products'!$E$6:$E$505,MATCH($B704,'Products'!$A$6:$A$505,0)),0)),"")</f>
      </c>
      <c r="J704" s="12"/>
    </row>
    <row r="705" spans="1:10" x14ac:dyDescent="0.25">
      <c r="A705" s="17"/>
      <c r="B705" s="12"/>
      <c r="C705" s="16">
        <f>IF($B705="","",IFERROR(INDEX('Products'!$B$6:$B$505,MATCH($B705,'Products'!$A$6:$A$505,0)),"Unknown code"))</f>
      </c>
      <c r="D705" s="12"/>
      <c r="E705" s="14"/>
      <c r="F705" s="14"/>
      <c r="G705" s="15">
        <f>IF(OR($B705="",$D705=""),"",IF($F705&lt;&gt;"",$F705,IFERROR(IF($D705="In",INDEX('Products'!$E$6:$E$505,MATCH($B705,'Products'!$A$6:$A$505,0)),INDEX('Products'!$F$6:$F$505,MATCH($B705,'Products'!$A$6:$A$505,0))),"")))</f>
      </c>
      <c r="H705" s="15">
        <f>IF(OR($E705="",$G705=""),"",$E705*$G705)</f>
      </c>
      <c r="I705" s="15">
        <f>IF(AND($D705="Out",$E705&lt;&gt;"",$G705&lt;&gt;""),$E705*($G705-IFERROR(INDEX('Products'!$E$6:$E$505,MATCH($B705,'Products'!$A$6:$A$505,0)),0)),"")</f>
      </c>
      <c r="J705" s="12"/>
    </row>
    <row r="706" spans="1:10" x14ac:dyDescent="0.25">
      <c r="A706" s="17"/>
      <c r="B706" s="12"/>
      <c r="C706" s="16">
        <f>IF($B706="","",IFERROR(INDEX('Products'!$B$6:$B$505,MATCH($B706,'Products'!$A$6:$A$505,0)),"Unknown code"))</f>
      </c>
      <c r="D706" s="12"/>
      <c r="E706" s="14"/>
      <c r="F706" s="14"/>
      <c r="G706" s="15">
        <f>IF(OR($B706="",$D706=""),"",IF($F706&lt;&gt;"",$F706,IFERROR(IF($D706="In",INDEX('Products'!$E$6:$E$505,MATCH($B706,'Products'!$A$6:$A$505,0)),INDEX('Products'!$F$6:$F$505,MATCH($B706,'Products'!$A$6:$A$505,0))),"")))</f>
      </c>
      <c r="H706" s="15">
        <f>IF(OR($E706="",$G706=""),"",$E706*$G706)</f>
      </c>
      <c r="I706" s="15">
        <f>IF(AND($D706="Out",$E706&lt;&gt;"",$G706&lt;&gt;""),$E706*($G706-IFERROR(INDEX('Products'!$E$6:$E$505,MATCH($B706,'Products'!$A$6:$A$505,0)),0)),"")</f>
      </c>
      <c r="J706" s="12"/>
    </row>
    <row r="707" spans="1:10" x14ac:dyDescent="0.25">
      <c r="A707" s="17"/>
      <c r="B707" s="12"/>
      <c r="C707" s="16">
        <f>IF($B707="","",IFERROR(INDEX('Products'!$B$6:$B$505,MATCH($B707,'Products'!$A$6:$A$505,0)),"Unknown code"))</f>
      </c>
      <c r="D707" s="12"/>
      <c r="E707" s="14"/>
      <c r="F707" s="14"/>
      <c r="G707" s="15">
        <f>IF(OR($B707="",$D707=""),"",IF($F707&lt;&gt;"",$F707,IFERROR(IF($D707="In",INDEX('Products'!$E$6:$E$505,MATCH($B707,'Products'!$A$6:$A$505,0)),INDEX('Products'!$F$6:$F$505,MATCH($B707,'Products'!$A$6:$A$505,0))),"")))</f>
      </c>
      <c r="H707" s="15">
        <f>IF(OR($E707="",$G707=""),"",$E707*$G707)</f>
      </c>
      <c r="I707" s="15">
        <f>IF(AND($D707="Out",$E707&lt;&gt;"",$G707&lt;&gt;""),$E707*($G707-IFERROR(INDEX('Products'!$E$6:$E$505,MATCH($B707,'Products'!$A$6:$A$505,0)),0)),"")</f>
      </c>
      <c r="J707" s="12"/>
    </row>
    <row r="708" spans="1:10" x14ac:dyDescent="0.25">
      <c r="A708" s="17"/>
      <c r="B708" s="12"/>
      <c r="C708" s="16">
        <f>IF($B708="","",IFERROR(INDEX('Products'!$B$6:$B$505,MATCH($B708,'Products'!$A$6:$A$505,0)),"Unknown code"))</f>
      </c>
      <c r="D708" s="12"/>
      <c r="E708" s="14"/>
      <c r="F708" s="14"/>
      <c r="G708" s="15">
        <f>IF(OR($B708="",$D708=""),"",IF($F708&lt;&gt;"",$F708,IFERROR(IF($D708="In",INDEX('Products'!$E$6:$E$505,MATCH($B708,'Products'!$A$6:$A$505,0)),INDEX('Products'!$F$6:$F$505,MATCH($B708,'Products'!$A$6:$A$505,0))),"")))</f>
      </c>
      <c r="H708" s="15">
        <f>IF(OR($E708="",$G708=""),"",$E708*$G708)</f>
      </c>
      <c r="I708" s="15">
        <f>IF(AND($D708="Out",$E708&lt;&gt;"",$G708&lt;&gt;""),$E708*($G708-IFERROR(INDEX('Products'!$E$6:$E$505,MATCH($B708,'Products'!$A$6:$A$505,0)),0)),"")</f>
      </c>
      <c r="J708" s="12"/>
    </row>
    <row r="709" spans="1:10" x14ac:dyDescent="0.25">
      <c r="A709" s="17"/>
      <c r="B709" s="12"/>
      <c r="C709" s="16">
        <f>IF($B709="","",IFERROR(INDEX('Products'!$B$6:$B$505,MATCH($B709,'Products'!$A$6:$A$505,0)),"Unknown code"))</f>
      </c>
      <c r="D709" s="12"/>
      <c r="E709" s="14"/>
      <c r="F709" s="14"/>
      <c r="G709" s="15">
        <f>IF(OR($B709="",$D709=""),"",IF($F709&lt;&gt;"",$F709,IFERROR(IF($D709="In",INDEX('Products'!$E$6:$E$505,MATCH($B709,'Products'!$A$6:$A$505,0)),INDEX('Products'!$F$6:$F$505,MATCH($B709,'Products'!$A$6:$A$505,0))),"")))</f>
      </c>
      <c r="H709" s="15">
        <f>IF(OR($E709="",$G709=""),"",$E709*$G709)</f>
      </c>
      <c r="I709" s="15">
        <f>IF(AND($D709="Out",$E709&lt;&gt;"",$G709&lt;&gt;""),$E709*($G709-IFERROR(INDEX('Products'!$E$6:$E$505,MATCH($B709,'Products'!$A$6:$A$505,0)),0)),"")</f>
      </c>
      <c r="J709" s="12"/>
    </row>
    <row r="710" spans="1:10" x14ac:dyDescent="0.25">
      <c r="A710" s="17"/>
      <c r="B710" s="12"/>
      <c r="C710" s="16">
        <f>IF($B710="","",IFERROR(INDEX('Products'!$B$6:$B$505,MATCH($B710,'Products'!$A$6:$A$505,0)),"Unknown code"))</f>
      </c>
      <c r="D710" s="12"/>
      <c r="E710" s="14"/>
      <c r="F710" s="14"/>
      <c r="G710" s="15">
        <f>IF(OR($B710="",$D710=""),"",IF($F710&lt;&gt;"",$F710,IFERROR(IF($D710="In",INDEX('Products'!$E$6:$E$505,MATCH($B710,'Products'!$A$6:$A$505,0)),INDEX('Products'!$F$6:$F$505,MATCH($B710,'Products'!$A$6:$A$505,0))),"")))</f>
      </c>
      <c r="H710" s="15">
        <f>IF(OR($E710="",$G710=""),"",$E710*$G710)</f>
      </c>
      <c r="I710" s="15">
        <f>IF(AND($D710="Out",$E710&lt;&gt;"",$G710&lt;&gt;""),$E710*($G710-IFERROR(INDEX('Products'!$E$6:$E$505,MATCH($B710,'Products'!$A$6:$A$505,0)),0)),"")</f>
      </c>
      <c r="J710" s="12"/>
    </row>
    <row r="711" spans="1:10" x14ac:dyDescent="0.25">
      <c r="A711" s="17"/>
      <c r="B711" s="12"/>
      <c r="C711" s="16">
        <f>IF($B711="","",IFERROR(INDEX('Products'!$B$6:$B$505,MATCH($B711,'Products'!$A$6:$A$505,0)),"Unknown code"))</f>
      </c>
      <c r="D711" s="12"/>
      <c r="E711" s="14"/>
      <c r="F711" s="14"/>
      <c r="G711" s="15">
        <f>IF(OR($B711="",$D711=""),"",IF($F711&lt;&gt;"",$F711,IFERROR(IF($D711="In",INDEX('Products'!$E$6:$E$505,MATCH($B711,'Products'!$A$6:$A$505,0)),INDEX('Products'!$F$6:$F$505,MATCH($B711,'Products'!$A$6:$A$505,0))),"")))</f>
      </c>
      <c r="H711" s="15">
        <f>IF(OR($E711="",$G711=""),"",$E711*$G711)</f>
      </c>
      <c r="I711" s="15">
        <f>IF(AND($D711="Out",$E711&lt;&gt;"",$G711&lt;&gt;""),$E711*($G711-IFERROR(INDEX('Products'!$E$6:$E$505,MATCH($B711,'Products'!$A$6:$A$505,0)),0)),"")</f>
      </c>
      <c r="J711" s="12"/>
    </row>
    <row r="712" spans="1:10" x14ac:dyDescent="0.25">
      <c r="A712" s="17"/>
      <c r="B712" s="12"/>
      <c r="C712" s="16">
        <f>IF($B712="","",IFERROR(INDEX('Products'!$B$6:$B$505,MATCH($B712,'Products'!$A$6:$A$505,0)),"Unknown code"))</f>
      </c>
      <c r="D712" s="12"/>
      <c r="E712" s="14"/>
      <c r="F712" s="14"/>
      <c r="G712" s="15">
        <f>IF(OR($B712="",$D712=""),"",IF($F712&lt;&gt;"",$F712,IFERROR(IF($D712="In",INDEX('Products'!$E$6:$E$505,MATCH($B712,'Products'!$A$6:$A$505,0)),INDEX('Products'!$F$6:$F$505,MATCH($B712,'Products'!$A$6:$A$505,0))),"")))</f>
      </c>
      <c r="H712" s="15">
        <f>IF(OR($E712="",$G712=""),"",$E712*$G712)</f>
      </c>
      <c r="I712" s="15">
        <f>IF(AND($D712="Out",$E712&lt;&gt;"",$G712&lt;&gt;""),$E712*($G712-IFERROR(INDEX('Products'!$E$6:$E$505,MATCH($B712,'Products'!$A$6:$A$505,0)),0)),"")</f>
      </c>
      <c r="J712" s="12"/>
    </row>
    <row r="713" spans="1:10" x14ac:dyDescent="0.25">
      <c r="A713" s="17"/>
      <c r="B713" s="12"/>
      <c r="C713" s="16">
        <f>IF($B713="","",IFERROR(INDEX('Products'!$B$6:$B$505,MATCH($B713,'Products'!$A$6:$A$505,0)),"Unknown code"))</f>
      </c>
      <c r="D713" s="12"/>
      <c r="E713" s="14"/>
      <c r="F713" s="14"/>
      <c r="G713" s="15">
        <f>IF(OR($B713="",$D713=""),"",IF($F713&lt;&gt;"",$F713,IFERROR(IF($D713="In",INDEX('Products'!$E$6:$E$505,MATCH($B713,'Products'!$A$6:$A$505,0)),INDEX('Products'!$F$6:$F$505,MATCH($B713,'Products'!$A$6:$A$505,0))),"")))</f>
      </c>
      <c r="H713" s="15">
        <f>IF(OR($E713="",$G713=""),"",$E713*$G713)</f>
      </c>
      <c r="I713" s="15">
        <f>IF(AND($D713="Out",$E713&lt;&gt;"",$G713&lt;&gt;""),$E713*($G713-IFERROR(INDEX('Products'!$E$6:$E$505,MATCH($B713,'Products'!$A$6:$A$505,0)),0)),"")</f>
      </c>
      <c r="J713" s="12"/>
    </row>
    <row r="714" spans="1:10" x14ac:dyDescent="0.25">
      <c r="A714" s="17"/>
      <c r="B714" s="12"/>
      <c r="C714" s="16">
        <f>IF($B714="","",IFERROR(INDEX('Products'!$B$6:$B$505,MATCH($B714,'Products'!$A$6:$A$505,0)),"Unknown code"))</f>
      </c>
      <c r="D714" s="12"/>
      <c r="E714" s="14"/>
      <c r="F714" s="14"/>
      <c r="G714" s="15">
        <f>IF(OR($B714="",$D714=""),"",IF($F714&lt;&gt;"",$F714,IFERROR(IF($D714="In",INDEX('Products'!$E$6:$E$505,MATCH($B714,'Products'!$A$6:$A$505,0)),INDEX('Products'!$F$6:$F$505,MATCH($B714,'Products'!$A$6:$A$505,0))),"")))</f>
      </c>
      <c r="H714" s="15">
        <f>IF(OR($E714="",$G714=""),"",$E714*$G714)</f>
      </c>
      <c r="I714" s="15">
        <f>IF(AND($D714="Out",$E714&lt;&gt;"",$G714&lt;&gt;""),$E714*($G714-IFERROR(INDEX('Products'!$E$6:$E$505,MATCH($B714,'Products'!$A$6:$A$505,0)),0)),"")</f>
      </c>
      <c r="J714" s="12"/>
    </row>
    <row r="715" spans="1:10" x14ac:dyDescent="0.25">
      <c r="A715" s="17"/>
      <c r="B715" s="12"/>
      <c r="C715" s="16">
        <f>IF($B715="","",IFERROR(INDEX('Products'!$B$6:$B$505,MATCH($B715,'Products'!$A$6:$A$505,0)),"Unknown code"))</f>
      </c>
      <c r="D715" s="12"/>
      <c r="E715" s="14"/>
      <c r="F715" s="14"/>
      <c r="G715" s="15">
        <f>IF(OR($B715="",$D715=""),"",IF($F715&lt;&gt;"",$F715,IFERROR(IF($D715="In",INDEX('Products'!$E$6:$E$505,MATCH($B715,'Products'!$A$6:$A$505,0)),INDEX('Products'!$F$6:$F$505,MATCH($B715,'Products'!$A$6:$A$505,0))),"")))</f>
      </c>
      <c r="H715" s="15">
        <f>IF(OR($E715="",$G715=""),"",$E715*$G715)</f>
      </c>
      <c r="I715" s="15">
        <f>IF(AND($D715="Out",$E715&lt;&gt;"",$G715&lt;&gt;""),$E715*($G715-IFERROR(INDEX('Products'!$E$6:$E$505,MATCH($B715,'Products'!$A$6:$A$505,0)),0)),"")</f>
      </c>
      <c r="J715" s="12"/>
    </row>
    <row r="716" spans="1:10" x14ac:dyDescent="0.25">
      <c r="A716" s="17"/>
      <c r="B716" s="12"/>
      <c r="C716" s="16">
        <f>IF($B716="","",IFERROR(INDEX('Products'!$B$6:$B$505,MATCH($B716,'Products'!$A$6:$A$505,0)),"Unknown code"))</f>
      </c>
      <c r="D716" s="12"/>
      <c r="E716" s="14"/>
      <c r="F716" s="14"/>
      <c r="G716" s="15">
        <f>IF(OR($B716="",$D716=""),"",IF($F716&lt;&gt;"",$F716,IFERROR(IF($D716="In",INDEX('Products'!$E$6:$E$505,MATCH($B716,'Products'!$A$6:$A$505,0)),INDEX('Products'!$F$6:$F$505,MATCH($B716,'Products'!$A$6:$A$505,0))),"")))</f>
      </c>
      <c r="H716" s="15">
        <f>IF(OR($E716="",$G716=""),"",$E716*$G716)</f>
      </c>
      <c r="I716" s="15">
        <f>IF(AND($D716="Out",$E716&lt;&gt;"",$G716&lt;&gt;""),$E716*($G716-IFERROR(INDEX('Products'!$E$6:$E$505,MATCH($B716,'Products'!$A$6:$A$505,0)),0)),"")</f>
      </c>
      <c r="J716" s="12"/>
    </row>
    <row r="717" spans="1:10" x14ac:dyDescent="0.25">
      <c r="A717" s="17"/>
      <c r="B717" s="12"/>
      <c r="C717" s="16">
        <f>IF($B717="","",IFERROR(INDEX('Products'!$B$6:$B$505,MATCH($B717,'Products'!$A$6:$A$505,0)),"Unknown code"))</f>
      </c>
      <c r="D717" s="12"/>
      <c r="E717" s="14"/>
      <c r="F717" s="14"/>
      <c r="G717" s="15">
        <f>IF(OR($B717="",$D717=""),"",IF($F717&lt;&gt;"",$F717,IFERROR(IF($D717="In",INDEX('Products'!$E$6:$E$505,MATCH($B717,'Products'!$A$6:$A$505,0)),INDEX('Products'!$F$6:$F$505,MATCH($B717,'Products'!$A$6:$A$505,0))),"")))</f>
      </c>
      <c r="H717" s="15">
        <f>IF(OR($E717="",$G717=""),"",$E717*$G717)</f>
      </c>
      <c r="I717" s="15">
        <f>IF(AND($D717="Out",$E717&lt;&gt;"",$G717&lt;&gt;""),$E717*($G717-IFERROR(INDEX('Products'!$E$6:$E$505,MATCH($B717,'Products'!$A$6:$A$505,0)),0)),"")</f>
      </c>
      <c r="J717" s="12"/>
    </row>
    <row r="718" spans="1:10" x14ac:dyDescent="0.25">
      <c r="A718" s="17"/>
      <c r="B718" s="12"/>
      <c r="C718" s="16">
        <f>IF($B718="","",IFERROR(INDEX('Products'!$B$6:$B$505,MATCH($B718,'Products'!$A$6:$A$505,0)),"Unknown code"))</f>
      </c>
      <c r="D718" s="12"/>
      <c r="E718" s="14"/>
      <c r="F718" s="14"/>
      <c r="G718" s="15">
        <f>IF(OR($B718="",$D718=""),"",IF($F718&lt;&gt;"",$F718,IFERROR(IF($D718="In",INDEX('Products'!$E$6:$E$505,MATCH($B718,'Products'!$A$6:$A$505,0)),INDEX('Products'!$F$6:$F$505,MATCH($B718,'Products'!$A$6:$A$505,0))),"")))</f>
      </c>
      <c r="H718" s="15">
        <f>IF(OR($E718="",$G718=""),"",$E718*$G718)</f>
      </c>
      <c r="I718" s="15">
        <f>IF(AND($D718="Out",$E718&lt;&gt;"",$G718&lt;&gt;""),$E718*($G718-IFERROR(INDEX('Products'!$E$6:$E$505,MATCH($B718,'Products'!$A$6:$A$505,0)),0)),"")</f>
      </c>
      <c r="J718" s="12"/>
    </row>
    <row r="719" spans="1:10" x14ac:dyDescent="0.25">
      <c r="A719" s="17"/>
      <c r="B719" s="12"/>
      <c r="C719" s="16">
        <f>IF($B719="","",IFERROR(INDEX('Products'!$B$6:$B$505,MATCH($B719,'Products'!$A$6:$A$505,0)),"Unknown code"))</f>
      </c>
      <c r="D719" s="12"/>
      <c r="E719" s="14"/>
      <c r="F719" s="14"/>
      <c r="G719" s="15">
        <f>IF(OR($B719="",$D719=""),"",IF($F719&lt;&gt;"",$F719,IFERROR(IF($D719="In",INDEX('Products'!$E$6:$E$505,MATCH($B719,'Products'!$A$6:$A$505,0)),INDEX('Products'!$F$6:$F$505,MATCH($B719,'Products'!$A$6:$A$505,0))),"")))</f>
      </c>
      <c r="H719" s="15">
        <f>IF(OR($E719="",$G719=""),"",$E719*$G719)</f>
      </c>
      <c r="I719" s="15">
        <f>IF(AND($D719="Out",$E719&lt;&gt;"",$G719&lt;&gt;""),$E719*($G719-IFERROR(INDEX('Products'!$E$6:$E$505,MATCH($B719,'Products'!$A$6:$A$505,0)),0)),"")</f>
      </c>
      <c r="J719" s="12"/>
    </row>
    <row r="720" spans="1:10" x14ac:dyDescent="0.25">
      <c r="A720" s="17"/>
      <c r="B720" s="12"/>
      <c r="C720" s="16">
        <f>IF($B720="","",IFERROR(INDEX('Products'!$B$6:$B$505,MATCH($B720,'Products'!$A$6:$A$505,0)),"Unknown code"))</f>
      </c>
      <c r="D720" s="12"/>
      <c r="E720" s="14"/>
      <c r="F720" s="14"/>
      <c r="G720" s="15">
        <f>IF(OR($B720="",$D720=""),"",IF($F720&lt;&gt;"",$F720,IFERROR(IF($D720="In",INDEX('Products'!$E$6:$E$505,MATCH($B720,'Products'!$A$6:$A$505,0)),INDEX('Products'!$F$6:$F$505,MATCH($B720,'Products'!$A$6:$A$505,0))),"")))</f>
      </c>
      <c r="H720" s="15">
        <f>IF(OR($E720="",$G720=""),"",$E720*$G720)</f>
      </c>
      <c r="I720" s="15">
        <f>IF(AND($D720="Out",$E720&lt;&gt;"",$G720&lt;&gt;""),$E720*($G720-IFERROR(INDEX('Products'!$E$6:$E$505,MATCH($B720,'Products'!$A$6:$A$505,0)),0)),"")</f>
      </c>
      <c r="J720" s="12"/>
    </row>
    <row r="721" spans="1:10" x14ac:dyDescent="0.25">
      <c r="A721" s="17"/>
      <c r="B721" s="12"/>
      <c r="C721" s="16">
        <f>IF($B721="","",IFERROR(INDEX('Products'!$B$6:$B$505,MATCH($B721,'Products'!$A$6:$A$505,0)),"Unknown code"))</f>
      </c>
      <c r="D721" s="12"/>
      <c r="E721" s="14"/>
      <c r="F721" s="14"/>
      <c r="G721" s="15">
        <f>IF(OR($B721="",$D721=""),"",IF($F721&lt;&gt;"",$F721,IFERROR(IF($D721="In",INDEX('Products'!$E$6:$E$505,MATCH($B721,'Products'!$A$6:$A$505,0)),INDEX('Products'!$F$6:$F$505,MATCH($B721,'Products'!$A$6:$A$505,0))),"")))</f>
      </c>
      <c r="H721" s="15">
        <f>IF(OR($E721="",$G721=""),"",$E721*$G721)</f>
      </c>
      <c r="I721" s="15">
        <f>IF(AND($D721="Out",$E721&lt;&gt;"",$G721&lt;&gt;""),$E721*($G721-IFERROR(INDEX('Products'!$E$6:$E$505,MATCH($B721,'Products'!$A$6:$A$505,0)),0)),"")</f>
      </c>
      <c r="J721" s="12"/>
    </row>
    <row r="722" spans="1:10" x14ac:dyDescent="0.25">
      <c r="A722" s="17"/>
      <c r="B722" s="12"/>
      <c r="C722" s="16">
        <f>IF($B722="","",IFERROR(INDEX('Products'!$B$6:$B$505,MATCH($B722,'Products'!$A$6:$A$505,0)),"Unknown code"))</f>
      </c>
      <c r="D722" s="12"/>
      <c r="E722" s="14"/>
      <c r="F722" s="14"/>
      <c r="G722" s="15">
        <f>IF(OR($B722="",$D722=""),"",IF($F722&lt;&gt;"",$F722,IFERROR(IF($D722="In",INDEX('Products'!$E$6:$E$505,MATCH($B722,'Products'!$A$6:$A$505,0)),INDEX('Products'!$F$6:$F$505,MATCH($B722,'Products'!$A$6:$A$505,0))),"")))</f>
      </c>
      <c r="H722" s="15">
        <f>IF(OR($E722="",$G722=""),"",$E722*$G722)</f>
      </c>
      <c r="I722" s="15">
        <f>IF(AND($D722="Out",$E722&lt;&gt;"",$G722&lt;&gt;""),$E722*($G722-IFERROR(INDEX('Products'!$E$6:$E$505,MATCH($B722,'Products'!$A$6:$A$505,0)),0)),"")</f>
      </c>
      <c r="J722" s="12"/>
    </row>
    <row r="723" spans="1:10" x14ac:dyDescent="0.25">
      <c r="A723" s="17"/>
      <c r="B723" s="12"/>
      <c r="C723" s="16">
        <f>IF($B723="","",IFERROR(INDEX('Products'!$B$6:$B$505,MATCH($B723,'Products'!$A$6:$A$505,0)),"Unknown code"))</f>
      </c>
      <c r="D723" s="12"/>
      <c r="E723" s="14"/>
      <c r="F723" s="14"/>
      <c r="G723" s="15">
        <f>IF(OR($B723="",$D723=""),"",IF($F723&lt;&gt;"",$F723,IFERROR(IF($D723="In",INDEX('Products'!$E$6:$E$505,MATCH($B723,'Products'!$A$6:$A$505,0)),INDEX('Products'!$F$6:$F$505,MATCH($B723,'Products'!$A$6:$A$505,0))),"")))</f>
      </c>
      <c r="H723" s="15">
        <f>IF(OR($E723="",$G723=""),"",$E723*$G723)</f>
      </c>
      <c r="I723" s="15">
        <f>IF(AND($D723="Out",$E723&lt;&gt;"",$G723&lt;&gt;""),$E723*($G723-IFERROR(INDEX('Products'!$E$6:$E$505,MATCH($B723,'Products'!$A$6:$A$505,0)),0)),"")</f>
      </c>
      <c r="J723" s="12"/>
    </row>
    <row r="724" spans="1:10" x14ac:dyDescent="0.25">
      <c r="A724" s="17"/>
      <c r="B724" s="12"/>
      <c r="C724" s="16">
        <f>IF($B724="","",IFERROR(INDEX('Products'!$B$6:$B$505,MATCH($B724,'Products'!$A$6:$A$505,0)),"Unknown code"))</f>
      </c>
      <c r="D724" s="12"/>
      <c r="E724" s="14"/>
      <c r="F724" s="14"/>
      <c r="G724" s="15">
        <f>IF(OR($B724="",$D724=""),"",IF($F724&lt;&gt;"",$F724,IFERROR(IF($D724="In",INDEX('Products'!$E$6:$E$505,MATCH($B724,'Products'!$A$6:$A$505,0)),INDEX('Products'!$F$6:$F$505,MATCH($B724,'Products'!$A$6:$A$505,0))),"")))</f>
      </c>
      <c r="H724" s="15">
        <f>IF(OR($E724="",$G724=""),"",$E724*$G724)</f>
      </c>
      <c r="I724" s="15">
        <f>IF(AND($D724="Out",$E724&lt;&gt;"",$G724&lt;&gt;""),$E724*($G724-IFERROR(INDEX('Products'!$E$6:$E$505,MATCH($B724,'Products'!$A$6:$A$505,0)),0)),"")</f>
      </c>
      <c r="J724" s="12"/>
    </row>
    <row r="725" spans="1:10" x14ac:dyDescent="0.25">
      <c r="A725" s="17"/>
      <c r="B725" s="12"/>
      <c r="C725" s="16">
        <f>IF($B725="","",IFERROR(INDEX('Products'!$B$6:$B$505,MATCH($B725,'Products'!$A$6:$A$505,0)),"Unknown code"))</f>
      </c>
      <c r="D725" s="12"/>
      <c r="E725" s="14"/>
      <c r="F725" s="14"/>
      <c r="G725" s="15">
        <f>IF(OR($B725="",$D725=""),"",IF($F725&lt;&gt;"",$F725,IFERROR(IF($D725="In",INDEX('Products'!$E$6:$E$505,MATCH($B725,'Products'!$A$6:$A$505,0)),INDEX('Products'!$F$6:$F$505,MATCH($B725,'Products'!$A$6:$A$505,0))),"")))</f>
      </c>
      <c r="H725" s="15">
        <f>IF(OR($E725="",$G725=""),"",$E725*$G725)</f>
      </c>
      <c r="I725" s="15">
        <f>IF(AND($D725="Out",$E725&lt;&gt;"",$G725&lt;&gt;""),$E725*($G725-IFERROR(INDEX('Products'!$E$6:$E$505,MATCH($B725,'Products'!$A$6:$A$505,0)),0)),"")</f>
      </c>
      <c r="J725" s="12"/>
    </row>
    <row r="726" spans="1:10" x14ac:dyDescent="0.25">
      <c r="A726" s="17"/>
      <c r="B726" s="12"/>
      <c r="C726" s="16">
        <f>IF($B726="","",IFERROR(INDEX('Products'!$B$6:$B$505,MATCH($B726,'Products'!$A$6:$A$505,0)),"Unknown code"))</f>
      </c>
      <c r="D726" s="12"/>
      <c r="E726" s="14"/>
      <c r="F726" s="14"/>
      <c r="G726" s="15">
        <f>IF(OR($B726="",$D726=""),"",IF($F726&lt;&gt;"",$F726,IFERROR(IF($D726="In",INDEX('Products'!$E$6:$E$505,MATCH($B726,'Products'!$A$6:$A$505,0)),INDEX('Products'!$F$6:$F$505,MATCH($B726,'Products'!$A$6:$A$505,0))),"")))</f>
      </c>
      <c r="H726" s="15">
        <f>IF(OR($E726="",$G726=""),"",$E726*$G726)</f>
      </c>
      <c r="I726" s="15">
        <f>IF(AND($D726="Out",$E726&lt;&gt;"",$G726&lt;&gt;""),$E726*($G726-IFERROR(INDEX('Products'!$E$6:$E$505,MATCH($B726,'Products'!$A$6:$A$505,0)),0)),"")</f>
      </c>
      <c r="J726" s="12"/>
    </row>
    <row r="727" spans="1:10" x14ac:dyDescent="0.25">
      <c r="A727" s="17"/>
      <c r="B727" s="12"/>
      <c r="C727" s="16">
        <f>IF($B727="","",IFERROR(INDEX('Products'!$B$6:$B$505,MATCH($B727,'Products'!$A$6:$A$505,0)),"Unknown code"))</f>
      </c>
      <c r="D727" s="12"/>
      <c r="E727" s="14"/>
      <c r="F727" s="14"/>
      <c r="G727" s="15">
        <f>IF(OR($B727="",$D727=""),"",IF($F727&lt;&gt;"",$F727,IFERROR(IF($D727="In",INDEX('Products'!$E$6:$E$505,MATCH($B727,'Products'!$A$6:$A$505,0)),INDEX('Products'!$F$6:$F$505,MATCH($B727,'Products'!$A$6:$A$505,0))),"")))</f>
      </c>
      <c r="H727" s="15">
        <f>IF(OR($E727="",$G727=""),"",$E727*$G727)</f>
      </c>
      <c r="I727" s="15">
        <f>IF(AND($D727="Out",$E727&lt;&gt;"",$G727&lt;&gt;""),$E727*($G727-IFERROR(INDEX('Products'!$E$6:$E$505,MATCH($B727,'Products'!$A$6:$A$505,0)),0)),"")</f>
      </c>
      <c r="J727" s="12"/>
    </row>
    <row r="728" spans="1:10" x14ac:dyDescent="0.25">
      <c r="A728" s="17"/>
      <c r="B728" s="12"/>
      <c r="C728" s="16">
        <f>IF($B728="","",IFERROR(INDEX('Products'!$B$6:$B$505,MATCH($B728,'Products'!$A$6:$A$505,0)),"Unknown code"))</f>
      </c>
      <c r="D728" s="12"/>
      <c r="E728" s="14"/>
      <c r="F728" s="14"/>
      <c r="G728" s="15">
        <f>IF(OR($B728="",$D728=""),"",IF($F728&lt;&gt;"",$F728,IFERROR(IF($D728="In",INDEX('Products'!$E$6:$E$505,MATCH($B728,'Products'!$A$6:$A$505,0)),INDEX('Products'!$F$6:$F$505,MATCH($B728,'Products'!$A$6:$A$505,0))),"")))</f>
      </c>
      <c r="H728" s="15">
        <f>IF(OR($E728="",$G728=""),"",$E728*$G728)</f>
      </c>
      <c r="I728" s="15">
        <f>IF(AND($D728="Out",$E728&lt;&gt;"",$G728&lt;&gt;""),$E728*($G728-IFERROR(INDEX('Products'!$E$6:$E$505,MATCH($B728,'Products'!$A$6:$A$505,0)),0)),"")</f>
      </c>
      <c r="J728" s="12"/>
    </row>
    <row r="729" spans="1:10" x14ac:dyDescent="0.25">
      <c r="A729" s="17"/>
      <c r="B729" s="12"/>
      <c r="C729" s="16">
        <f>IF($B729="","",IFERROR(INDEX('Products'!$B$6:$B$505,MATCH($B729,'Products'!$A$6:$A$505,0)),"Unknown code"))</f>
      </c>
      <c r="D729" s="12"/>
      <c r="E729" s="14"/>
      <c r="F729" s="14"/>
      <c r="G729" s="15">
        <f>IF(OR($B729="",$D729=""),"",IF($F729&lt;&gt;"",$F729,IFERROR(IF($D729="In",INDEX('Products'!$E$6:$E$505,MATCH($B729,'Products'!$A$6:$A$505,0)),INDEX('Products'!$F$6:$F$505,MATCH($B729,'Products'!$A$6:$A$505,0))),"")))</f>
      </c>
      <c r="H729" s="15">
        <f>IF(OR($E729="",$G729=""),"",$E729*$G729)</f>
      </c>
      <c r="I729" s="15">
        <f>IF(AND($D729="Out",$E729&lt;&gt;"",$G729&lt;&gt;""),$E729*($G729-IFERROR(INDEX('Products'!$E$6:$E$505,MATCH($B729,'Products'!$A$6:$A$505,0)),0)),"")</f>
      </c>
      <c r="J729" s="12"/>
    </row>
    <row r="730" spans="1:10" x14ac:dyDescent="0.25">
      <c r="A730" s="17"/>
      <c r="B730" s="12"/>
      <c r="C730" s="16">
        <f>IF($B730="","",IFERROR(INDEX('Products'!$B$6:$B$505,MATCH($B730,'Products'!$A$6:$A$505,0)),"Unknown code"))</f>
      </c>
      <c r="D730" s="12"/>
      <c r="E730" s="14"/>
      <c r="F730" s="14"/>
      <c r="G730" s="15">
        <f>IF(OR($B730="",$D730=""),"",IF($F730&lt;&gt;"",$F730,IFERROR(IF($D730="In",INDEX('Products'!$E$6:$E$505,MATCH($B730,'Products'!$A$6:$A$505,0)),INDEX('Products'!$F$6:$F$505,MATCH($B730,'Products'!$A$6:$A$505,0))),"")))</f>
      </c>
      <c r="H730" s="15">
        <f>IF(OR($E730="",$G730=""),"",$E730*$G730)</f>
      </c>
      <c r="I730" s="15">
        <f>IF(AND($D730="Out",$E730&lt;&gt;"",$G730&lt;&gt;""),$E730*($G730-IFERROR(INDEX('Products'!$E$6:$E$505,MATCH($B730,'Products'!$A$6:$A$505,0)),0)),"")</f>
      </c>
      <c r="J730" s="12"/>
    </row>
    <row r="731" spans="1:10" x14ac:dyDescent="0.25">
      <c r="A731" s="17"/>
      <c r="B731" s="12"/>
      <c r="C731" s="16">
        <f>IF($B731="","",IFERROR(INDEX('Products'!$B$6:$B$505,MATCH($B731,'Products'!$A$6:$A$505,0)),"Unknown code"))</f>
      </c>
      <c r="D731" s="12"/>
      <c r="E731" s="14"/>
      <c r="F731" s="14"/>
      <c r="G731" s="15">
        <f>IF(OR($B731="",$D731=""),"",IF($F731&lt;&gt;"",$F731,IFERROR(IF($D731="In",INDEX('Products'!$E$6:$E$505,MATCH($B731,'Products'!$A$6:$A$505,0)),INDEX('Products'!$F$6:$F$505,MATCH($B731,'Products'!$A$6:$A$505,0))),"")))</f>
      </c>
      <c r="H731" s="15">
        <f>IF(OR($E731="",$G731=""),"",$E731*$G731)</f>
      </c>
      <c r="I731" s="15">
        <f>IF(AND($D731="Out",$E731&lt;&gt;"",$G731&lt;&gt;""),$E731*($G731-IFERROR(INDEX('Products'!$E$6:$E$505,MATCH($B731,'Products'!$A$6:$A$505,0)),0)),"")</f>
      </c>
      <c r="J731" s="12"/>
    </row>
    <row r="732" spans="1:10" x14ac:dyDescent="0.25">
      <c r="A732" s="17"/>
      <c r="B732" s="12"/>
      <c r="C732" s="16">
        <f>IF($B732="","",IFERROR(INDEX('Products'!$B$6:$B$505,MATCH($B732,'Products'!$A$6:$A$505,0)),"Unknown code"))</f>
      </c>
      <c r="D732" s="12"/>
      <c r="E732" s="14"/>
      <c r="F732" s="14"/>
      <c r="G732" s="15">
        <f>IF(OR($B732="",$D732=""),"",IF($F732&lt;&gt;"",$F732,IFERROR(IF($D732="In",INDEX('Products'!$E$6:$E$505,MATCH($B732,'Products'!$A$6:$A$505,0)),INDEX('Products'!$F$6:$F$505,MATCH($B732,'Products'!$A$6:$A$505,0))),"")))</f>
      </c>
      <c r="H732" s="15">
        <f>IF(OR($E732="",$G732=""),"",$E732*$G732)</f>
      </c>
      <c r="I732" s="15">
        <f>IF(AND($D732="Out",$E732&lt;&gt;"",$G732&lt;&gt;""),$E732*($G732-IFERROR(INDEX('Products'!$E$6:$E$505,MATCH($B732,'Products'!$A$6:$A$505,0)),0)),"")</f>
      </c>
      <c r="J732" s="12"/>
    </row>
    <row r="733" spans="1:10" x14ac:dyDescent="0.25">
      <c r="A733" s="17"/>
      <c r="B733" s="12"/>
      <c r="C733" s="16">
        <f>IF($B733="","",IFERROR(INDEX('Products'!$B$6:$B$505,MATCH($B733,'Products'!$A$6:$A$505,0)),"Unknown code"))</f>
      </c>
      <c r="D733" s="12"/>
      <c r="E733" s="14"/>
      <c r="F733" s="14"/>
      <c r="G733" s="15">
        <f>IF(OR($B733="",$D733=""),"",IF($F733&lt;&gt;"",$F733,IFERROR(IF($D733="In",INDEX('Products'!$E$6:$E$505,MATCH($B733,'Products'!$A$6:$A$505,0)),INDEX('Products'!$F$6:$F$505,MATCH($B733,'Products'!$A$6:$A$505,0))),"")))</f>
      </c>
      <c r="H733" s="15">
        <f>IF(OR($E733="",$G733=""),"",$E733*$G733)</f>
      </c>
      <c r="I733" s="15">
        <f>IF(AND($D733="Out",$E733&lt;&gt;"",$G733&lt;&gt;""),$E733*($G733-IFERROR(INDEX('Products'!$E$6:$E$505,MATCH($B733,'Products'!$A$6:$A$505,0)),0)),"")</f>
      </c>
      <c r="J733" s="12"/>
    </row>
    <row r="734" spans="1:10" x14ac:dyDescent="0.25">
      <c r="A734" s="17"/>
      <c r="B734" s="12"/>
      <c r="C734" s="16">
        <f>IF($B734="","",IFERROR(INDEX('Products'!$B$6:$B$505,MATCH($B734,'Products'!$A$6:$A$505,0)),"Unknown code"))</f>
      </c>
      <c r="D734" s="12"/>
      <c r="E734" s="14"/>
      <c r="F734" s="14"/>
      <c r="G734" s="15">
        <f>IF(OR($B734="",$D734=""),"",IF($F734&lt;&gt;"",$F734,IFERROR(IF($D734="In",INDEX('Products'!$E$6:$E$505,MATCH($B734,'Products'!$A$6:$A$505,0)),INDEX('Products'!$F$6:$F$505,MATCH($B734,'Products'!$A$6:$A$505,0))),"")))</f>
      </c>
      <c r="H734" s="15">
        <f>IF(OR($E734="",$G734=""),"",$E734*$G734)</f>
      </c>
      <c r="I734" s="15">
        <f>IF(AND($D734="Out",$E734&lt;&gt;"",$G734&lt;&gt;""),$E734*($G734-IFERROR(INDEX('Products'!$E$6:$E$505,MATCH($B734,'Products'!$A$6:$A$505,0)),0)),"")</f>
      </c>
      <c r="J734" s="12"/>
    </row>
    <row r="735" spans="1:10" x14ac:dyDescent="0.25">
      <c r="A735" s="17"/>
      <c r="B735" s="12"/>
      <c r="C735" s="16">
        <f>IF($B735="","",IFERROR(INDEX('Products'!$B$6:$B$505,MATCH($B735,'Products'!$A$6:$A$505,0)),"Unknown code"))</f>
      </c>
      <c r="D735" s="12"/>
      <c r="E735" s="14"/>
      <c r="F735" s="14"/>
      <c r="G735" s="15">
        <f>IF(OR($B735="",$D735=""),"",IF($F735&lt;&gt;"",$F735,IFERROR(IF($D735="In",INDEX('Products'!$E$6:$E$505,MATCH($B735,'Products'!$A$6:$A$505,0)),INDEX('Products'!$F$6:$F$505,MATCH($B735,'Products'!$A$6:$A$505,0))),"")))</f>
      </c>
      <c r="H735" s="15">
        <f>IF(OR($E735="",$G735=""),"",$E735*$G735)</f>
      </c>
      <c r="I735" s="15">
        <f>IF(AND($D735="Out",$E735&lt;&gt;"",$G735&lt;&gt;""),$E735*($G735-IFERROR(INDEX('Products'!$E$6:$E$505,MATCH($B735,'Products'!$A$6:$A$505,0)),0)),"")</f>
      </c>
      <c r="J735" s="12"/>
    </row>
    <row r="736" spans="1:10" x14ac:dyDescent="0.25">
      <c r="A736" s="17"/>
      <c r="B736" s="12"/>
      <c r="C736" s="16">
        <f>IF($B736="","",IFERROR(INDEX('Products'!$B$6:$B$505,MATCH($B736,'Products'!$A$6:$A$505,0)),"Unknown code"))</f>
      </c>
      <c r="D736" s="12"/>
      <c r="E736" s="14"/>
      <c r="F736" s="14"/>
      <c r="G736" s="15">
        <f>IF(OR($B736="",$D736=""),"",IF($F736&lt;&gt;"",$F736,IFERROR(IF($D736="In",INDEX('Products'!$E$6:$E$505,MATCH($B736,'Products'!$A$6:$A$505,0)),INDEX('Products'!$F$6:$F$505,MATCH($B736,'Products'!$A$6:$A$505,0))),"")))</f>
      </c>
      <c r="H736" s="15">
        <f>IF(OR($E736="",$G736=""),"",$E736*$G736)</f>
      </c>
      <c r="I736" s="15">
        <f>IF(AND($D736="Out",$E736&lt;&gt;"",$G736&lt;&gt;""),$E736*($G736-IFERROR(INDEX('Products'!$E$6:$E$505,MATCH($B736,'Products'!$A$6:$A$505,0)),0)),"")</f>
      </c>
      <c r="J736" s="12"/>
    </row>
    <row r="737" spans="1:10" x14ac:dyDescent="0.25">
      <c r="A737" s="17"/>
      <c r="B737" s="12"/>
      <c r="C737" s="16">
        <f>IF($B737="","",IFERROR(INDEX('Products'!$B$6:$B$505,MATCH($B737,'Products'!$A$6:$A$505,0)),"Unknown code"))</f>
      </c>
      <c r="D737" s="12"/>
      <c r="E737" s="14"/>
      <c r="F737" s="14"/>
      <c r="G737" s="15">
        <f>IF(OR($B737="",$D737=""),"",IF($F737&lt;&gt;"",$F737,IFERROR(IF($D737="In",INDEX('Products'!$E$6:$E$505,MATCH($B737,'Products'!$A$6:$A$505,0)),INDEX('Products'!$F$6:$F$505,MATCH($B737,'Products'!$A$6:$A$505,0))),"")))</f>
      </c>
      <c r="H737" s="15">
        <f>IF(OR($E737="",$G737=""),"",$E737*$G737)</f>
      </c>
      <c r="I737" s="15">
        <f>IF(AND($D737="Out",$E737&lt;&gt;"",$G737&lt;&gt;""),$E737*($G737-IFERROR(INDEX('Products'!$E$6:$E$505,MATCH($B737,'Products'!$A$6:$A$505,0)),0)),"")</f>
      </c>
      <c r="J737" s="12"/>
    </row>
    <row r="738" spans="1:10" x14ac:dyDescent="0.25">
      <c r="A738" s="17"/>
      <c r="B738" s="12"/>
      <c r="C738" s="16">
        <f>IF($B738="","",IFERROR(INDEX('Products'!$B$6:$B$505,MATCH($B738,'Products'!$A$6:$A$505,0)),"Unknown code"))</f>
      </c>
      <c r="D738" s="12"/>
      <c r="E738" s="14"/>
      <c r="F738" s="14"/>
      <c r="G738" s="15">
        <f>IF(OR($B738="",$D738=""),"",IF($F738&lt;&gt;"",$F738,IFERROR(IF($D738="In",INDEX('Products'!$E$6:$E$505,MATCH($B738,'Products'!$A$6:$A$505,0)),INDEX('Products'!$F$6:$F$505,MATCH($B738,'Products'!$A$6:$A$505,0))),"")))</f>
      </c>
      <c r="H738" s="15">
        <f>IF(OR($E738="",$G738=""),"",$E738*$G738)</f>
      </c>
      <c r="I738" s="15">
        <f>IF(AND($D738="Out",$E738&lt;&gt;"",$G738&lt;&gt;""),$E738*($G738-IFERROR(INDEX('Products'!$E$6:$E$505,MATCH($B738,'Products'!$A$6:$A$505,0)),0)),"")</f>
      </c>
      <c r="J738" s="12"/>
    </row>
    <row r="739" spans="1:10" x14ac:dyDescent="0.25">
      <c r="A739" s="17"/>
      <c r="B739" s="12"/>
      <c r="C739" s="16">
        <f>IF($B739="","",IFERROR(INDEX('Products'!$B$6:$B$505,MATCH($B739,'Products'!$A$6:$A$505,0)),"Unknown code"))</f>
      </c>
      <c r="D739" s="12"/>
      <c r="E739" s="14"/>
      <c r="F739" s="14"/>
      <c r="G739" s="15">
        <f>IF(OR($B739="",$D739=""),"",IF($F739&lt;&gt;"",$F739,IFERROR(IF($D739="In",INDEX('Products'!$E$6:$E$505,MATCH($B739,'Products'!$A$6:$A$505,0)),INDEX('Products'!$F$6:$F$505,MATCH($B739,'Products'!$A$6:$A$505,0))),"")))</f>
      </c>
      <c r="H739" s="15">
        <f>IF(OR($E739="",$G739=""),"",$E739*$G739)</f>
      </c>
      <c r="I739" s="15">
        <f>IF(AND($D739="Out",$E739&lt;&gt;"",$G739&lt;&gt;""),$E739*($G739-IFERROR(INDEX('Products'!$E$6:$E$505,MATCH($B739,'Products'!$A$6:$A$505,0)),0)),"")</f>
      </c>
      <c r="J739" s="12"/>
    </row>
    <row r="740" spans="1:10" x14ac:dyDescent="0.25">
      <c r="A740" s="17"/>
      <c r="B740" s="12"/>
      <c r="C740" s="16">
        <f>IF($B740="","",IFERROR(INDEX('Products'!$B$6:$B$505,MATCH($B740,'Products'!$A$6:$A$505,0)),"Unknown code"))</f>
      </c>
      <c r="D740" s="12"/>
      <c r="E740" s="14"/>
      <c r="F740" s="14"/>
      <c r="G740" s="15">
        <f>IF(OR($B740="",$D740=""),"",IF($F740&lt;&gt;"",$F740,IFERROR(IF($D740="In",INDEX('Products'!$E$6:$E$505,MATCH($B740,'Products'!$A$6:$A$505,0)),INDEX('Products'!$F$6:$F$505,MATCH($B740,'Products'!$A$6:$A$505,0))),"")))</f>
      </c>
      <c r="H740" s="15">
        <f>IF(OR($E740="",$G740=""),"",$E740*$G740)</f>
      </c>
      <c r="I740" s="15">
        <f>IF(AND($D740="Out",$E740&lt;&gt;"",$G740&lt;&gt;""),$E740*($G740-IFERROR(INDEX('Products'!$E$6:$E$505,MATCH($B740,'Products'!$A$6:$A$505,0)),0)),"")</f>
      </c>
      <c r="J740" s="12"/>
    </row>
    <row r="741" spans="1:10" x14ac:dyDescent="0.25">
      <c r="A741" s="17"/>
      <c r="B741" s="12"/>
      <c r="C741" s="16">
        <f>IF($B741="","",IFERROR(INDEX('Products'!$B$6:$B$505,MATCH($B741,'Products'!$A$6:$A$505,0)),"Unknown code"))</f>
      </c>
      <c r="D741" s="12"/>
      <c r="E741" s="14"/>
      <c r="F741" s="14"/>
      <c r="G741" s="15">
        <f>IF(OR($B741="",$D741=""),"",IF($F741&lt;&gt;"",$F741,IFERROR(IF($D741="In",INDEX('Products'!$E$6:$E$505,MATCH($B741,'Products'!$A$6:$A$505,0)),INDEX('Products'!$F$6:$F$505,MATCH($B741,'Products'!$A$6:$A$505,0))),"")))</f>
      </c>
      <c r="H741" s="15">
        <f>IF(OR($E741="",$G741=""),"",$E741*$G741)</f>
      </c>
      <c r="I741" s="15">
        <f>IF(AND($D741="Out",$E741&lt;&gt;"",$G741&lt;&gt;""),$E741*($G741-IFERROR(INDEX('Products'!$E$6:$E$505,MATCH($B741,'Products'!$A$6:$A$505,0)),0)),"")</f>
      </c>
      <c r="J741" s="12"/>
    </row>
    <row r="742" spans="1:10" x14ac:dyDescent="0.25">
      <c r="A742" s="17"/>
      <c r="B742" s="12"/>
      <c r="C742" s="16">
        <f>IF($B742="","",IFERROR(INDEX('Products'!$B$6:$B$505,MATCH($B742,'Products'!$A$6:$A$505,0)),"Unknown code"))</f>
      </c>
      <c r="D742" s="12"/>
      <c r="E742" s="14"/>
      <c r="F742" s="14"/>
      <c r="G742" s="15">
        <f>IF(OR($B742="",$D742=""),"",IF($F742&lt;&gt;"",$F742,IFERROR(IF($D742="In",INDEX('Products'!$E$6:$E$505,MATCH($B742,'Products'!$A$6:$A$505,0)),INDEX('Products'!$F$6:$F$505,MATCH($B742,'Products'!$A$6:$A$505,0))),"")))</f>
      </c>
      <c r="H742" s="15">
        <f>IF(OR($E742="",$G742=""),"",$E742*$G742)</f>
      </c>
      <c r="I742" s="15">
        <f>IF(AND($D742="Out",$E742&lt;&gt;"",$G742&lt;&gt;""),$E742*($G742-IFERROR(INDEX('Products'!$E$6:$E$505,MATCH($B742,'Products'!$A$6:$A$505,0)),0)),"")</f>
      </c>
      <c r="J742" s="12"/>
    </row>
    <row r="743" spans="1:10" x14ac:dyDescent="0.25">
      <c r="A743" s="17"/>
      <c r="B743" s="12"/>
      <c r="C743" s="16">
        <f>IF($B743="","",IFERROR(INDEX('Products'!$B$6:$B$505,MATCH($B743,'Products'!$A$6:$A$505,0)),"Unknown code"))</f>
      </c>
      <c r="D743" s="12"/>
      <c r="E743" s="14"/>
      <c r="F743" s="14"/>
      <c r="G743" s="15">
        <f>IF(OR($B743="",$D743=""),"",IF($F743&lt;&gt;"",$F743,IFERROR(IF($D743="In",INDEX('Products'!$E$6:$E$505,MATCH($B743,'Products'!$A$6:$A$505,0)),INDEX('Products'!$F$6:$F$505,MATCH($B743,'Products'!$A$6:$A$505,0))),"")))</f>
      </c>
      <c r="H743" s="15">
        <f>IF(OR($E743="",$G743=""),"",$E743*$G743)</f>
      </c>
      <c r="I743" s="15">
        <f>IF(AND($D743="Out",$E743&lt;&gt;"",$G743&lt;&gt;""),$E743*($G743-IFERROR(INDEX('Products'!$E$6:$E$505,MATCH($B743,'Products'!$A$6:$A$505,0)),0)),"")</f>
      </c>
      <c r="J743" s="12"/>
    </row>
    <row r="744" spans="1:10" x14ac:dyDescent="0.25">
      <c r="A744" s="17"/>
      <c r="B744" s="12"/>
      <c r="C744" s="16">
        <f>IF($B744="","",IFERROR(INDEX('Products'!$B$6:$B$505,MATCH($B744,'Products'!$A$6:$A$505,0)),"Unknown code"))</f>
      </c>
      <c r="D744" s="12"/>
      <c r="E744" s="14"/>
      <c r="F744" s="14"/>
      <c r="G744" s="15">
        <f>IF(OR($B744="",$D744=""),"",IF($F744&lt;&gt;"",$F744,IFERROR(IF($D744="In",INDEX('Products'!$E$6:$E$505,MATCH($B744,'Products'!$A$6:$A$505,0)),INDEX('Products'!$F$6:$F$505,MATCH($B744,'Products'!$A$6:$A$505,0))),"")))</f>
      </c>
      <c r="H744" s="15">
        <f>IF(OR($E744="",$G744=""),"",$E744*$G744)</f>
      </c>
      <c r="I744" s="15">
        <f>IF(AND($D744="Out",$E744&lt;&gt;"",$G744&lt;&gt;""),$E744*($G744-IFERROR(INDEX('Products'!$E$6:$E$505,MATCH($B744,'Products'!$A$6:$A$505,0)),0)),"")</f>
      </c>
      <c r="J744" s="12"/>
    </row>
    <row r="745" spans="1:10" x14ac:dyDescent="0.25">
      <c r="A745" s="17"/>
      <c r="B745" s="12"/>
      <c r="C745" s="16">
        <f>IF($B745="","",IFERROR(INDEX('Products'!$B$6:$B$505,MATCH($B745,'Products'!$A$6:$A$505,0)),"Unknown code"))</f>
      </c>
      <c r="D745" s="12"/>
      <c r="E745" s="14"/>
      <c r="F745" s="14"/>
      <c r="G745" s="15">
        <f>IF(OR($B745="",$D745=""),"",IF($F745&lt;&gt;"",$F745,IFERROR(IF($D745="In",INDEX('Products'!$E$6:$E$505,MATCH($B745,'Products'!$A$6:$A$505,0)),INDEX('Products'!$F$6:$F$505,MATCH($B745,'Products'!$A$6:$A$505,0))),"")))</f>
      </c>
      <c r="H745" s="15">
        <f>IF(OR($E745="",$G745=""),"",$E745*$G745)</f>
      </c>
      <c r="I745" s="15">
        <f>IF(AND($D745="Out",$E745&lt;&gt;"",$G745&lt;&gt;""),$E745*($G745-IFERROR(INDEX('Products'!$E$6:$E$505,MATCH($B745,'Products'!$A$6:$A$505,0)),0)),"")</f>
      </c>
      <c r="J745" s="12"/>
    </row>
    <row r="746" spans="1:10" x14ac:dyDescent="0.25">
      <c r="A746" s="17"/>
      <c r="B746" s="12"/>
      <c r="C746" s="16">
        <f>IF($B746="","",IFERROR(INDEX('Products'!$B$6:$B$505,MATCH($B746,'Products'!$A$6:$A$505,0)),"Unknown code"))</f>
      </c>
      <c r="D746" s="12"/>
      <c r="E746" s="14"/>
      <c r="F746" s="14"/>
      <c r="G746" s="15">
        <f>IF(OR($B746="",$D746=""),"",IF($F746&lt;&gt;"",$F746,IFERROR(IF($D746="In",INDEX('Products'!$E$6:$E$505,MATCH($B746,'Products'!$A$6:$A$505,0)),INDEX('Products'!$F$6:$F$505,MATCH($B746,'Products'!$A$6:$A$505,0))),"")))</f>
      </c>
      <c r="H746" s="15">
        <f>IF(OR($E746="",$G746=""),"",$E746*$G746)</f>
      </c>
      <c r="I746" s="15">
        <f>IF(AND($D746="Out",$E746&lt;&gt;"",$G746&lt;&gt;""),$E746*($G746-IFERROR(INDEX('Products'!$E$6:$E$505,MATCH($B746,'Products'!$A$6:$A$505,0)),0)),"")</f>
      </c>
      <c r="J746" s="12"/>
    </row>
    <row r="747" spans="1:10" x14ac:dyDescent="0.25">
      <c r="A747" s="17"/>
      <c r="B747" s="12"/>
      <c r="C747" s="16">
        <f>IF($B747="","",IFERROR(INDEX('Products'!$B$6:$B$505,MATCH($B747,'Products'!$A$6:$A$505,0)),"Unknown code"))</f>
      </c>
      <c r="D747" s="12"/>
      <c r="E747" s="14"/>
      <c r="F747" s="14"/>
      <c r="G747" s="15">
        <f>IF(OR($B747="",$D747=""),"",IF($F747&lt;&gt;"",$F747,IFERROR(IF($D747="In",INDEX('Products'!$E$6:$E$505,MATCH($B747,'Products'!$A$6:$A$505,0)),INDEX('Products'!$F$6:$F$505,MATCH($B747,'Products'!$A$6:$A$505,0))),"")))</f>
      </c>
      <c r="H747" s="15">
        <f>IF(OR($E747="",$G747=""),"",$E747*$G747)</f>
      </c>
      <c r="I747" s="15">
        <f>IF(AND($D747="Out",$E747&lt;&gt;"",$G747&lt;&gt;""),$E747*($G747-IFERROR(INDEX('Products'!$E$6:$E$505,MATCH($B747,'Products'!$A$6:$A$505,0)),0)),"")</f>
      </c>
      <c r="J747" s="12"/>
    </row>
    <row r="748" spans="1:10" x14ac:dyDescent="0.25">
      <c r="A748" s="17"/>
      <c r="B748" s="12"/>
      <c r="C748" s="16">
        <f>IF($B748="","",IFERROR(INDEX('Products'!$B$6:$B$505,MATCH($B748,'Products'!$A$6:$A$505,0)),"Unknown code"))</f>
      </c>
      <c r="D748" s="12"/>
      <c r="E748" s="14"/>
      <c r="F748" s="14"/>
      <c r="G748" s="15">
        <f>IF(OR($B748="",$D748=""),"",IF($F748&lt;&gt;"",$F748,IFERROR(IF($D748="In",INDEX('Products'!$E$6:$E$505,MATCH($B748,'Products'!$A$6:$A$505,0)),INDEX('Products'!$F$6:$F$505,MATCH($B748,'Products'!$A$6:$A$505,0))),"")))</f>
      </c>
      <c r="H748" s="15">
        <f>IF(OR($E748="",$G748=""),"",$E748*$G748)</f>
      </c>
      <c r="I748" s="15">
        <f>IF(AND($D748="Out",$E748&lt;&gt;"",$G748&lt;&gt;""),$E748*($G748-IFERROR(INDEX('Products'!$E$6:$E$505,MATCH($B748,'Products'!$A$6:$A$505,0)),0)),"")</f>
      </c>
      <c r="J748" s="12"/>
    </row>
    <row r="749" spans="1:10" x14ac:dyDescent="0.25">
      <c r="A749" s="17"/>
      <c r="B749" s="12"/>
      <c r="C749" s="16">
        <f>IF($B749="","",IFERROR(INDEX('Products'!$B$6:$B$505,MATCH($B749,'Products'!$A$6:$A$505,0)),"Unknown code"))</f>
      </c>
      <c r="D749" s="12"/>
      <c r="E749" s="14"/>
      <c r="F749" s="14"/>
      <c r="G749" s="15">
        <f>IF(OR($B749="",$D749=""),"",IF($F749&lt;&gt;"",$F749,IFERROR(IF($D749="In",INDEX('Products'!$E$6:$E$505,MATCH($B749,'Products'!$A$6:$A$505,0)),INDEX('Products'!$F$6:$F$505,MATCH($B749,'Products'!$A$6:$A$505,0))),"")))</f>
      </c>
      <c r="H749" s="15">
        <f>IF(OR($E749="",$G749=""),"",$E749*$G749)</f>
      </c>
      <c r="I749" s="15">
        <f>IF(AND($D749="Out",$E749&lt;&gt;"",$G749&lt;&gt;""),$E749*($G749-IFERROR(INDEX('Products'!$E$6:$E$505,MATCH($B749,'Products'!$A$6:$A$505,0)),0)),"")</f>
      </c>
      <c r="J749" s="12"/>
    </row>
    <row r="750" spans="1:10" x14ac:dyDescent="0.25">
      <c r="A750" s="17"/>
      <c r="B750" s="12"/>
      <c r="C750" s="16">
        <f>IF($B750="","",IFERROR(INDEX('Products'!$B$6:$B$505,MATCH($B750,'Products'!$A$6:$A$505,0)),"Unknown code"))</f>
      </c>
      <c r="D750" s="12"/>
      <c r="E750" s="14"/>
      <c r="F750" s="14"/>
      <c r="G750" s="15">
        <f>IF(OR($B750="",$D750=""),"",IF($F750&lt;&gt;"",$F750,IFERROR(IF($D750="In",INDEX('Products'!$E$6:$E$505,MATCH($B750,'Products'!$A$6:$A$505,0)),INDEX('Products'!$F$6:$F$505,MATCH($B750,'Products'!$A$6:$A$505,0))),"")))</f>
      </c>
      <c r="H750" s="15">
        <f>IF(OR($E750="",$G750=""),"",$E750*$G750)</f>
      </c>
      <c r="I750" s="15">
        <f>IF(AND($D750="Out",$E750&lt;&gt;"",$G750&lt;&gt;""),$E750*($G750-IFERROR(INDEX('Products'!$E$6:$E$505,MATCH($B750,'Products'!$A$6:$A$505,0)),0)),"")</f>
      </c>
      <c r="J750" s="12"/>
    </row>
    <row r="751" spans="1:10" x14ac:dyDescent="0.25">
      <c r="A751" s="17"/>
      <c r="B751" s="12"/>
      <c r="C751" s="16">
        <f>IF($B751="","",IFERROR(INDEX('Products'!$B$6:$B$505,MATCH($B751,'Products'!$A$6:$A$505,0)),"Unknown code"))</f>
      </c>
      <c r="D751" s="12"/>
      <c r="E751" s="14"/>
      <c r="F751" s="14"/>
      <c r="G751" s="15">
        <f>IF(OR($B751="",$D751=""),"",IF($F751&lt;&gt;"",$F751,IFERROR(IF($D751="In",INDEX('Products'!$E$6:$E$505,MATCH($B751,'Products'!$A$6:$A$505,0)),INDEX('Products'!$F$6:$F$505,MATCH($B751,'Products'!$A$6:$A$505,0))),"")))</f>
      </c>
      <c r="H751" s="15">
        <f>IF(OR($E751="",$G751=""),"",$E751*$G751)</f>
      </c>
      <c r="I751" s="15">
        <f>IF(AND($D751="Out",$E751&lt;&gt;"",$G751&lt;&gt;""),$E751*($G751-IFERROR(INDEX('Products'!$E$6:$E$505,MATCH($B751,'Products'!$A$6:$A$505,0)),0)),"")</f>
      </c>
      <c r="J751" s="12"/>
    </row>
    <row r="752" spans="1:10" x14ac:dyDescent="0.25">
      <c r="A752" s="17"/>
      <c r="B752" s="12"/>
      <c r="C752" s="16">
        <f>IF($B752="","",IFERROR(INDEX('Products'!$B$6:$B$505,MATCH($B752,'Products'!$A$6:$A$505,0)),"Unknown code"))</f>
      </c>
      <c r="D752" s="12"/>
      <c r="E752" s="14"/>
      <c r="F752" s="14"/>
      <c r="G752" s="15">
        <f>IF(OR($B752="",$D752=""),"",IF($F752&lt;&gt;"",$F752,IFERROR(IF($D752="In",INDEX('Products'!$E$6:$E$505,MATCH($B752,'Products'!$A$6:$A$505,0)),INDEX('Products'!$F$6:$F$505,MATCH($B752,'Products'!$A$6:$A$505,0))),"")))</f>
      </c>
      <c r="H752" s="15">
        <f>IF(OR($E752="",$G752=""),"",$E752*$G752)</f>
      </c>
      <c r="I752" s="15">
        <f>IF(AND($D752="Out",$E752&lt;&gt;"",$G752&lt;&gt;""),$E752*($G752-IFERROR(INDEX('Products'!$E$6:$E$505,MATCH($B752,'Products'!$A$6:$A$505,0)),0)),"")</f>
      </c>
      <c r="J752" s="12"/>
    </row>
    <row r="753" spans="1:10" x14ac:dyDescent="0.25">
      <c r="A753" s="17"/>
      <c r="B753" s="12"/>
      <c r="C753" s="16">
        <f>IF($B753="","",IFERROR(INDEX('Products'!$B$6:$B$505,MATCH($B753,'Products'!$A$6:$A$505,0)),"Unknown code"))</f>
      </c>
      <c r="D753" s="12"/>
      <c r="E753" s="14"/>
      <c r="F753" s="14"/>
      <c r="G753" s="15">
        <f>IF(OR($B753="",$D753=""),"",IF($F753&lt;&gt;"",$F753,IFERROR(IF($D753="In",INDEX('Products'!$E$6:$E$505,MATCH($B753,'Products'!$A$6:$A$505,0)),INDEX('Products'!$F$6:$F$505,MATCH($B753,'Products'!$A$6:$A$505,0))),"")))</f>
      </c>
      <c r="H753" s="15">
        <f>IF(OR($E753="",$G753=""),"",$E753*$G753)</f>
      </c>
      <c r="I753" s="15">
        <f>IF(AND($D753="Out",$E753&lt;&gt;"",$G753&lt;&gt;""),$E753*($G753-IFERROR(INDEX('Products'!$E$6:$E$505,MATCH($B753,'Products'!$A$6:$A$505,0)),0)),"")</f>
      </c>
      <c r="J753" s="12"/>
    </row>
    <row r="754" spans="1:10" x14ac:dyDescent="0.25">
      <c r="A754" s="17"/>
      <c r="B754" s="12"/>
      <c r="C754" s="16">
        <f>IF($B754="","",IFERROR(INDEX('Products'!$B$6:$B$505,MATCH($B754,'Products'!$A$6:$A$505,0)),"Unknown code"))</f>
      </c>
      <c r="D754" s="12"/>
      <c r="E754" s="14"/>
      <c r="F754" s="14"/>
      <c r="G754" s="15">
        <f>IF(OR($B754="",$D754=""),"",IF($F754&lt;&gt;"",$F754,IFERROR(IF($D754="In",INDEX('Products'!$E$6:$E$505,MATCH($B754,'Products'!$A$6:$A$505,0)),INDEX('Products'!$F$6:$F$505,MATCH($B754,'Products'!$A$6:$A$505,0))),"")))</f>
      </c>
      <c r="H754" s="15">
        <f>IF(OR($E754="",$G754=""),"",$E754*$G754)</f>
      </c>
      <c r="I754" s="15">
        <f>IF(AND($D754="Out",$E754&lt;&gt;"",$G754&lt;&gt;""),$E754*($G754-IFERROR(INDEX('Products'!$E$6:$E$505,MATCH($B754,'Products'!$A$6:$A$505,0)),0)),"")</f>
      </c>
      <c r="J754" s="12"/>
    </row>
    <row r="755" spans="1:10" x14ac:dyDescent="0.25">
      <c r="A755" s="17"/>
      <c r="B755" s="12"/>
      <c r="C755" s="16">
        <f>IF($B755="","",IFERROR(INDEX('Products'!$B$6:$B$505,MATCH($B755,'Products'!$A$6:$A$505,0)),"Unknown code"))</f>
      </c>
      <c r="D755" s="12"/>
      <c r="E755" s="14"/>
      <c r="F755" s="14"/>
      <c r="G755" s="15">
        <f>IF(OR($B755="",$D755=""),"",IF($F755&lt;&gt;"",$F755,IFERROR(IF($D755="In",INDEX('Products'!$E$6:$E$505,MATCH($B755,'Products'!$A$6:$A$505,0)),INDEX('Products'!$F$6:$F$505,MATCH($B755,'Products'!$A$6:$A$505,0))),"")))</f>
      </c>
      <c r="H755" s="15">
        <f>IF(OR($E755="",$G755=""),"",$E755*$G755)</f>
      </c>
      <c r="I755" s="15">
        <f>IF(AND($D755="Out",$E755&lt;&gt;"",$G755&lt;&gt;""),$E755*($G755-IFERROR(INDEX('Products'!$E$6:$E$505,MATCH($B755,'Products'!$A$6:$A$505,0)),0)),"")</f>
      </c>
      <c r="J755" s="12"/>
    </row>
    <row r="756" spans="1:10" x14ac:dyDescent="0.25">
      <c r="A756" s="17"/>
      <c r="B756" s="12"/>
      <c r="C756" s="16">
        <f>IF($B756="","",IFERROR(INDEX('Products'!$B$6:$B$505,MATCH($B756,'Products'!$A$6:$A$505,0)),"Unknown code"))</f>
      </c>
      <c r="D756" s="12"/>
      <c r="E756" s="14"/>
      <c r="F756" s="14"/>
      <c r="G756" s="15">
        <f>IF(OR($B756="",$D756=""),"",IF($F756&lt;&gt;"",$F756,IFERROR(IF($D756="In",INDEX('Products'!$E$6:$E$505,MATCH($B756,'Products'!$A$6:$A$505,0)),INDEX('Products'!$F$6:$F$505,MATCH($B756,'Products'!$A$6:$A$505,0))),"")))</f>
      </c>
      <c r="H756" s="15">
        <f>IF(OR($E756="",$G756=""),"",$E756*$G756)</f>
      </c>
      <c r="I756" s="15">
        <f>IF(AND($D756="Out",$E756&lt;&gt;"",$G756&lt;&gt;""),$E756*($G756-IFERROR(INDEX('Products'!$E$6:$E$505,MATCH($B756,'Products'!$A$6:$A$505,0)),0)),"")</f>
      </c>
      <c r="J756" s="12"/>
    </row>
    <row r="757" spans="1:10" x14ac:dyDescent="0.25">
      <c r="A757" s="17"/>
      <c r="B757" s="12"/>
      <c r="C757" s="16">
        <f>IF($B757="","",IFERROR(INDEX('Products'!$B$6:$B$505,MATCH($B757,'Products'!$A$6:$A$505,0)),"Unknown code"))</f>
      </c>
      <c r="D757" s="12"/>
      <c r="E757" s="14"/>
      <c r="F757" s="14"/>
      <c r="G757" s="15">
        <f>IF(OR($B757="",$D757=""),"",IF($F757&lt;&gt;"",$F757,IFERROR(IF($D757="In",INDEX('Products'!$E$6:$E$505,MATCH($B757,'Products'!$A$6:$A$505,0)),INDEX('Products'!$F$6:$F$505,MATCH($B757,'Products'!$A$6:$A$505,0))),"")))</f>
      </c>
      <c r="H757" s="15">
        <f>IF(OR($E757="",$G757=""),"",$E757*$G757)</f>
      </c>
      <c r="I757" s="15">
        <f>IF(AND($D757="Out",$E757&lt;&gt;"",$G757&lt;&gt;""),$E757*($G757-IFERROR(INDEX('Products'!$E$6:$E$505,MATCH($B757,'Products'!$A$6:$A$505,0)),0)),"")</f>
      </c>
      <c r="J757" s="12"/>
    </row>
    <row r="758" spans="1:10" x14ac:dyDescent="0.25">
      <c r="A758" s="17"/>
      <c r="B758" s="12"/>
      <c r="C758" s="16">
        <f>IF($B758="","",IFERROR(INDEX('Products'!$B$6:$B$505,MATCH($B758,'Products'!$A$6:$A$505,0)),"Unknown code"))</f>
      </c>
      <c r="D758" s="12"/>
      <c r="E758" s="14"/>
      <c r="F758" s="14"/>
      <c r="G758" s="15">
        <f>IF(OR($B758="",$D758=""),"",IF($F758&lt;&gt;"",$F758,IFERROR(IF($D758="In",INDEX('Products'!$E$6:$E$505,MATCH($B758,'Products'!$A$6:$A$505,0)),INDEX('Products'!$F$6:$F$505,MATCH($B758,'Products'!$A$6:$A$505,0))),"")))</f>
      </c>
      <c r="H758" s="15">
        <f>IF(OR($E758="",$G758=""),"",$E758*$G758)</f>
      </c>
      <c r="I758" s="15">
        <f>IF(AND($D758="Out",$E758&lt;&gt;"",$G758&lt;&gt;""),$E758*($G758-IFERROR(INDEX('Products'!$E$6:$E$505,MATCH($B758,'Products'!$A$6:$A$505,0)),0)),"")</f>
      </c>
      <c r="J758" s="12"/>
    </row>
    <row r="759" spans="1:10" x14ac:dyDescent="0.25">
      <c r="A759" s="17"/>
      <c r="B759" s="12"/>
      <c r="C759" s="16">
        <f>IF($B759="","",IFERROR(INDEX('Products'!$B$6:$B$505,MATCH($B759,'Products'!$A$6:$A$505,0)),"Unknown code"))</f>
      </c>
      <c r="D759" s="12"/>
      <c r="E759" s="14"/>
      <c r="F759" s="14"/>
      <c r="G759" s="15">
        <f>IF(OR($B759="",$D759=""),"",IF($F759&lt;&gt;"",$F759,IFERROR(IF($D759="In",INDEX('Products'!$E$6:$E$505,MATCH($B759,'Products'!$A$6:$A$505,0)),INDEX('Products'!$F$6:$F$505,MATCH($B759,'Products'!$A$6:$A$505,0))),"")))</f>
      </c>
      <c r="H759" s="15">
        <f>IF(OR($E759="",$G759=""),"",$E759*$G759)</f>
      </c>
      <c r="I759" s="15">
        <f>IF(AND($D759="Out",$E759&lt;&gt;"",$G759&lt;&gt;""),$E759*($G759-IFERROR(INDEX('Products'!$E$6:$E$505,MATCH($B759,'Products'!$A$6:$A$505,0)),0)),"")</f>
      </c>
      <c r="J759" s="12"/>
    </row>
    <row r="760" spans="1:10" x14ac:dyDescent="0.25">
      <c r="A760" s="17"/>
      <c r="B760" s="12"/>
      <c r="C760" s="16">
        <f>IF($B760="","",IFERROR(INDEX('Products'!$B$6:$B$505,MATCH($B760,'Products'!$A$6:$A$505,0)),"Unknown code"))</f>
      </c>
      <c r="D760" s="12"/>
      <c r="E760" s="14"/>
      <c r="F760" s="14"/>
      <c r="G760" s="15">
        <f>IF(OR($B760="",$D760=""),"",IF($F760&lt;&gt;"",$F760,IFERROR(IF($D760="In",INDEX('Products'!$E$6:$E$505,MATCH($B760,'Products'!$A$6:$A$505,0)),INDEX('Products'!$F$6:$F$505,MATCH($B760,'Products'!$A$6:$A$505,0))),"")))</f>
      </c>
      <c r="H760" s="15">
        <f>IF(OR($E760="",$G760=""),"",$E760*$G760)</f>
      </c>
      <c r="I760" s="15">
        <f>IF(AND($D760="Out",$E760&lt;&gt;"",$G760&lt;&gt;""),$E760*($G760-IFERROR(INDEX('Products'!$E$6:$E$505,MATCH($B760,'Products'!$A$6:$A$505,0)),0)),"")</f>
      </c>
      <c r="J760" s="12"/>
    </row>
    <row r="761" spans="1:10" x14ac:dyDescent="0.25">
      <c r="A761" s="17"/>
      <c r="B761" s="12"/>
      <c r="C761" s="16">
        <f>IF($B761="","",IFERROR(INDEX('Products'!$B$6:$B$505,MATCH($B761,'Products'!$A$6:$A$505,0)),"Unknown code"))</f>
      </c>
      <c r="D761" s="12"/>
      <c r="E761" s="14"/>
      <c r="F761" s="14"/>
      <c r="G761" s="15">
        <f>IF(OR($B761="",$D761=""),"",IF($F761&lt;&gt;"",$F761,IFERROR(IF($D761="In",INDEX('Products'!$E$6:$E$505,MATCH($B761,'Products'!$A$6:$A$505,0)),INDEX('Products'!$F$6:$F$505,MATCH($B761,'Products'!$A$6:$A$505,0))),"")))</f>
      </c>
      <c r="H761" s="15">
        <f>IF(OR($E761="",$G761=""),"",$E761*$G761)</f>
      </c>
      <c r="I761" s="15">
        <f>IF(AND($D761="Out",$E761&lt;&gt;"",$G761&lt;&gt;""),$E761*($G761-IFERROR(INDEX('Products'!$E$6:$E$505,MATCH($B761,'Products'!$A$6:$A$505,0)),0)),"")</f>
      </c>
      <c r="J761" s="12"/>
    </row>
    <row r="762" spans="1:10" x14ac:dyDescent="0.25">
      <c r="A762" s="17"/>
      <c r="B762" s="12"/>
      <c r="C762" s="16">
        <f>IF($B762="","",IFERROR(INDEX('Products'!$B$6:$B$505,MATCH($B762,'Products'!$A$6:$A$505,0)),"Unknown code"))</f>
      </c>
      <c r="D762" s="12"/>
      <c r="E762" s="14"/>
      <c r="F762" s="14"/>
      <c r="G762" s="15">
        <f>IF(OR($B762="",$D762=""),"",IF($F762&lt;&gt;"",$F762,IFERROR(IF($D762="In",INDEX('Products'!$E$6:$E$505,MATCH($B762,'Products'!$A$6:$A$505,0)),INDEX('Products'!$F$6:$F$505,MATCH($B762,'Products'!$A$6:$A$505,0))),"")))</f>
      </c>
      <c r="H762" s="15">
        <f>IF(OR($E762="",$G762=""),"",$E762*$G762)</f>
      </c>
      <c r="I762" s="15">
        <f>IF(AND($D762="Out",$E762&lt;&gt;"",$G762&lt;&gt;""),$E762*($G762-IFERROR(INDEX('Products'!$E$6:$E$505,MATCH($B762,'Products'!$A$6:$A$505,0)),0)),"")</f>
      </c>
      <c r="J762" s="12"/>
    </row>
    <row r="763" spans="1:10" x14ac:dyDescent="0.25">
      <c r="A763" s="17"/>
      <c r="B763" s="12"/>
      <c r="C763" s="16">
        <f>IF($B763="","",IFERROR(INDEX('Products'!$B$6:$B$505,MATCH($B763,'Products'!$A$6:$A$505,0)),"Unknown code"))</f>
      </c>
      <c r="D763" s="12"/>
      <c r="E763" s="14"/>
      <c r="F763" s="14"/>
      <c r="G763" s="15">
        <f>IF(OR($B763="",$D763=""),"",IF($F763&lt;&gt;"",$F763,IFERROR(IF($D763="In",INDEX('Products'!$E$6:$E$505,MATCH($B763,'Products'!$A$6:$A$505,0)),INDEX('Products'!$F$6:$F$505,MATCH($B763,'Products'!$A$6:$A$505,0))),"")))</f>
      </c>
      <c r="H763" s="15">
        <f>IF(OR($E763="",$G763=""),"",$E763*$G763)</f>
      </c>
      <c r="I763" s="15">
        <f>IF(AND($D763="Out",$E763&lt;&gt;"",$G763&lt;&gt;""),$E763*($G763-IFERROR(INDEX('Products'!$E$6:$E$505,MATCH($B763,'Products'!$A$6:$A$505,0)),0)),"")</f>
      </c>
      <c r="J763" s="12"/>
    </row>
    <row r="764" spans="1:10" x14ac:dyDescent="0.25">
      <c r="A764" s="17"/>
      <c r="B764" s="12"/>
      <c r="C764" s="16">
        <f>IF($B764="","",IFERROR(INDEX('Products'!$B$6:$B$505,MATCH($B764,'Products'!$A$6:$A$505,0)),"Unknown code"))</f>
      </c>
      <c r="D764" s="12"/>
      <c r="E764" s="14"/>
      <c r="F764" s="14"/>
      <c r="G764" s="15">
        <f>IF(OR($B764="",$D764=""),"",IF($F764&lt;&gt;"",$F764,IFERROR(IF($D764="In",INDEX('Products'!$E$6:$E$505,MATCH($B764,'Products'!$A$6:$A$505,0)),INDEX('Products'!$F$6:$F$505,MATCH($B764,'Products'!$A$6:$A$505,0))),"")))</f>
      </c>
      <c r="H764" s="15">
        <f>IF(OR($E764="",$G764=""),"",$E764*$G764)</f>
      </c>
      <c r="I764" s="15">
        <f>IF(AND($D764="Out",$E764&lt;&gt;"",$G764&lt;&gt;""),$E764*($G764-IFERROR(INDEX('Products'!$E$6:$E$505,MATCH($B764,'Products'!$A$6:$A$505,0)),0)),"")</f>
      </c>
      <c r="J764" s="12"/>
    </row>
    <row r="765" spans="1:10" x14ac:dyDescent="0.25">
      <c r="A765" s="17"/>
      <c r="B765" s="12"/>
      <c r="C765" s="16">
        <f>IF($B765="","",IFERROR(INDEX('Products'!$B$6:$B$505,MATCH($B765,'Products'!$A$6:$A$505,0)),"Unknown code"))</f>
      </c>
      <c r="D765" s="12"/>
      <c r="E765" s="14"/>
      <c r="F765" s="14"/>
      <c r="G765" s="15">
        <f>IF(OR($B765="",$D765=""),"",IF($F765&lt;&gt;"",$F765,IFERROR(IF($D765="In",INDEX('Products'!$E$6:$E$505,MATCH($B765,'Products'!$A$6:$A$505,0)),INDEX('Products'!$F$6:$F$505,MATCH($B765,'Products'!$A$6:$A$505,0))),"")))</f>
      </c>
      <c r="H765" s="15">
        <f>IF(OR($E765="",$G765=""),"",$E765*$G765)</f>
      </c>
      <c r="I765" s="15">
        <f>IF(AND($D765="Out",$E765&lt;&gt;"",$G765&lt;&gt;""),$E765*($G765-IFERROR(INDEX('Products'!$E$6:$E$505,MATCH($B765,'Products'!$A$6:$A$505,0)),0)),"")</f>
      </c>
      <c r="J765" s="12"/>
    </row>
    <row r="766" spans="1:10" x14ac:dyDescent="0.25">
      <c r="A766" s="17"/>
      <c r="B766" s="12"/>
      <c r="C766" s="16">
        <f>IF($B766="","",IFERROR(INDEX('Products'!$B$6:$B$505,MATCH($B766,'Products'!$A$6:$A$505,0)),"Unknown code"))</f>
      </c>
      <c r="D766" s="12"/>
      <c r="E766" s="14"/>
      <c r="F766" s="14"/>
      <c r="G766" s="15">
        <f>IF(OR($B766="",$D766=""),"",IF($F766&lt;&gt;"",$F766,IFERROR(IF($D766="In",INDEX('Products'!$E$6:$E$505,MATCH($B766,'Products'!$A$6:$A$505,0)),INDEX('Products'!$F$6:$F$505,MATCH($B766,'Products'!$A$6:$A$505,0))),"")))</f>
      </c>
      <c r="H766" s="15">
        <f>IF(OR($E766="",$G766=""),"",$E766*$G766)</f>
      </c>
      <c r="I766" s="15">
        <f>IF(AND($D766="Out",$E766&lt;&gt;"",$G766&lt;&gt;""),$E766*($G766-IFERROR(INDEX('Products'!$E$6:$E$505,MATCH($B766,'Products'!$A$6:$A$505,0)),0)),"")</f>
      </c>
      <c r="J766" s="12"/>
    </row>
    <row r="767" spans="1:10" x14ac:dyDescent="0.25">
      <c r="A767" s="17"/>
      <c r="B767" s="12"/>
      <c r="C767" s="16">
        <f>IF($B767="","",IFERROR(INDEX('Products'!$B$6:$B$505,MATCH($B767,'Products'!$A$6:$A$505,0)),"Unknown code"))</f>
      </c>
      <c r="D767" s="12"/>
      <c r="E767" s="14"/>
      <c r="F767" s="14"/>
      <c r="G767" s="15">
        <f>IF(OR($B767="",$D767=""),"",IF($F767&lt;&gt;"",$F767,IFERROR(IF($D767="In",INDEX('Products'!$E$6:$E$505,MATCH($B767,'Products'!$A$6:$A$505,0)),INDEX('Products'!$F$6:$F$505,MATCH($B767,'Products'!$A$6:$A$505,0))),"")))</f>
      </c>
      <c r="H767" s="15">
        <f>IF(OR($E767="",$G767=""),"",$E767*$G767)</f>
      </c>
      <c r="I767" s="15">
        <f>IF(AND($D767="Out",$E767&lt;&gt;"",$G767&lt;&gt;""),$E767*($G767-IFERROR(INDEX('Products'!$E$6:$E$505,MATCH($B767,'Products'!$A$6:$A$505,0)),0)),"")</f>
      </c>
      <c r="J767" s="12"/>
    </row>
    <row r="768" spans="1:10" x14ac:dyDescent="0.25">
      <c r="A768" s="17"/>
      <c r="B768" s="12"/>
      <c r="C768" s="16">
        <f>IF($B768="","",IFERROR(INDEX('Products'!$B$6:$B$505,MATCH($B768,'Products'!$A$6:$A$505,0)),"Unknown code"))</f>
      </c>
      <c r="D768" s="12"/>
      <c r="E768" s="14"/>
      <c r="F768" s="14"/>
      <c r="G768" s="15">
        <f>IF(OR($B768="",$D768=""),"",IF($F768&lt;&gt;"",$F768,IFERROR(IF($D768="In",INDEX('Products'!$E$6:$E$505,MATCH($B768,'Products'!$A$6:$A$505,0)),INDEX('Products'!$F$6:$F$505,MATCH($B768,'Products'!$A$6:$A$505,0))),"")))</f>
      </c>
      <c r="H768" s="15">
        <f>IF(OR($E768="",$G768=""),"",$E768*$G768)</f>
      </c>
      <c r="I768" s="15">
        <f>IF(AND($D768="Out",$E768&lt;&gt;"",$G768&lt;&gt;""),$E768*($G768-IFERROR(INDEX('Products'!$E$6:$E$505,MATCH($B768,'Products'!$A$6:$A$505,0)),0)),"")</f>
      </c>
      <c r="J768" s="12"/>
    </row>
    <row r="769" spans="1:10" x14ac:dyDescent="0.25">
      <c r="A769" s="17"/>
      <c r="B769" s="12"/>
      <c r="C769" s="16">
        <f>IF($B769="","",IFERROR(INDEX('Products'!$B$6:$B$505,MATCH($B769,'Products'!$A$6:$A$505,0)),"Unknown code"))</f>
      </c>
      <c r="D769" s="12"/>
      <c r="E769" s="14"/>
      <c r="F769" s="14"/>
      <c r="G769" s="15">
        <f>IF(OR($B769="",$D769=""),"",IF($F769&lt;&gt;"",$F769,IFERROR(IF($D769="In",INDEX('Products'!$E$6:$E$505,MATCH($B769,'Products'!$A$6:$A$505,0)),INDEX('Products'!$F$6:$F$505,MATCH($B769,'Products'!$A$6:$A$505,0))),"")))</f>
      </c>
      <c r="H769" s="15">
        <f>IF(OR($E769="",$G769=""),"",$E769*$G769)</f>
      </c>
      <c r="I769" s="15">
        <f>IF(AND($D769="Out",$E769&lt;&gt;"",$G769&lt;&gt;""),$E769*($G769-IFERROR(INDEX('Products'!$E$6:$E$505,MATCH($B769,'Products'!$A$6:$A$505,0)),0)),"")</f>
      </c>
      <c r="J769" s="12"/>
    </row>
    <row r="770" spans="1:10" x14ac:dyDescent="0.25">
      <c r="A770" s="17"/>
      <c r="B770" s="12"/>
      <c r="C770" s="16">
        <f>IF($B770="","",IFERROR(INDEX('Products'!$B$6:$B$505,MATCH($B770,'Products'!$A$6:$A$505,0)),"Unknown code"))</f>
      </c>
      <c r="D770" s="12"/>
      <c r="E770" s="14"/>
      <c r="F770" s="14"/>
      <c r="G770" s="15">
        <f>IF(OR($B770="",$D770=""),"",IF($F770&lt;&gt;"",$F770,IFERROR(IF($D770="In",INDEX('Products'!$E$6:$E$505,MATCH($B770,'Products'!$A$6:$A$505,0)),INDEX('Products'!$F$6:$F$505,MATCH($B770,'Products'!$A$6:$A$505,0))),"")))</f>
      </c>
      <c r="H770" s="15">
        <f>IF(OR($E770="",$G770=""),"",$E770*$G770)</f>
      </c>
      <c r="I770" s="15">
        <f>IF(AND($D770="Out",$E770&lt;&gt;"",$G770&lt;&gt;""),$E770*($G770-IFERROR(INDEX('Products'!$E$6:$E$505,MATCH($B770,'Products'!$A$6:$A$505,0)),0)),"")</f>
      </c>
      <c r="J770" s="12"/>
    </row>
    <row r="771" spans="1:10" x14ac:dyDescent="0.25">
      <c r="A771" s="17"/>
      <c r="B771" s="12"/>
      <c r="C771" s="16">
        <f>IF($B771="","",IFERROR(INDEX('Products'!$B$6:$B$505,MATCH($B771,'Products'!$A$6:$A$505,0)),"Unknown code"))</f>
      </c>
      <c r="D771" s="12"/>
      <c r="E771" s="14"/>
      <c r="F771" s="14"/>
      <c r="G771" s="15">
        <f>IF(OR($B771="",$D771=""),"",IF($F771&lt;&gt;"",$F771,IFERROR(IF($D771="In",INDEX('Products'!$E$6:$E$505,MATCH($B771,'Products'!$A$6:$A$505,0)),INDEX('Products'!$F$6:$F$505,MATCH($B771,'Products'!$A$6:$A$505,0))),"")))</f>
      </c>
      <c r="H771" s="15">
        <f>IF(OR($E771="",$G771=""),"",$E771*$G771)</f>
      </c>
      <c r="I771" s="15">
        <f>IF(AND($D771="Out",$E771&lt;&gt;"",$G771&lt;&gt;""),$E771*($G771-IFERROR(INDEX('Products'!$E$6:$E$505,MATCH($B771,'Products'!$A$6:$A$505,0)),0)),"")</f>
      </c>
      <c r="J771" s="12"/>
    </row>
    <row r="772" spans="1:10" x14ac:dyDescent="0.25">
      <c r="A772" s="17"/>
      <c r="B772" s="12"/>
      <c r="C772" s="16">
        <f>IF($B772="","",IFERROR(INDEX('Products'!$B$6:$B$505,MATCH($B772,'Products'!$A$6:$A$505,0)),"Unknown code"))</f>
      </c>
      <c r="D772" s="12"/>
      <c r="E772" s="14"/>
      <c r="F772" s="14"/>
      <c r="G772" s="15">
        <f>IF(OR($B772="",$D772=""),"",IF($F772&lt;&gt;"",$F772,IFERROR(IF($D772="In",INDEX('Products'!$E$6:$E$505,MATCH($B772,'Products'!$A$6:$A$505,0)),INDEX('Products'!$F$6:$F$505,MATCH($B772,'Products'!$A$6:$A$505,0))),"")))</f>
      </c>
      <c r="H772" s="15">
        <f>IF(OR($E772="",$G772=""),"",$E772*$G772)</f>
      </c>
      <c r="I772" s="15">
        <f>IF(AND($D772="Out",$E772&lt;&gt;"",$G772&lt;&gt;""),$E772*($G772-IFERROR(INDEX('Products'!$E$6:$E$505,MATCH($B772,'Products'!$A$6:$A$505,0)),0)),"")</f>
      </c>
      <c r="J772" s="12"/>
    </row>
    <row r="773" spans="1:10" x14ac:dyDescent="0.25">
      <c r="A773" s="17"/>
      <c r="B773" s="12"/>
      <c r="C773" s="16">
        <f>IF($B773="","",IFERROR(INDEX('Products'!$B$6:$B$505,MATCH($B773,'Products'!$A$6:$A$505,0)),"Unknown code"))</f>
      </c>
      <c r="D773" s="12"/>
      <c r="E773" s="14"/>
      <c r="F773" s="14"/>
      <c r="G773" s="15">
        <f>IF(OR($B773="",$D773=""),"",IF($F773&lt;&gt;"",$F773,IFERROR(IF($D773="In",INDEX('Products'!$E$6:$E$505,MATCH($B773,'Products'!$A$6:$A$505,0)),INDEX('Products'!$F$6:$F$505,MATCH($B773,'Products'!$A$6:$A$505,0))),"")))</f>
      </c>
      <c r="H773" s="15">
        <f>IF(OR($E773="",$G773=""),"",$E773*$G773)</f>
      </c>
      <c r="I773" s="15">
        <f>IF(AND($D773="Out",$E773&lt;&gt;"",$G773&lt;&gt;""),$E773*($G773-IFERROR(INDEX('Products'!$E$6:$E$505,MATCH($B773,'Products'!$A$6:$A$505,0)),0)),"")</f>
      </c>
      <c r="J773" s="12"/>
    </row>
    <row r="774" spans="1:10" x14ac:dyDescent="0.25">
      <c r="A774" s="17"/>
      <c r="B774" s="12"/>
      <c r="C774" s="16">
        <f>IF($B774="","",IFERROR(INDEX('Products'!$B$6:$B$505,MATCH($B774,'Products'!$A$6:$A$505,0)),"Unknown code"))</f>
      </c>
      <c r="D774" s="12"/>
      <c r="E774" s="14"/>
      <c r="F774" s="14"/>
      <c r="G774" s="15">
        <f>IF(OR($B774="",$D774=""),"",IF($F774&lt;&gt;"",$F774,IFERROR(IF($D774="In",INDEX('Products'!$E$6:$E$505,MATCH($B774,'Products'!$A$6:$A$505,0)),INDEX('Products'!$F$6:$F$505,MATCH($B774,'Products'!$A$6:$A$505,0))),"")))</f>
      </c>
      <c r="H774" s="15">
        <f>IF(OR($E774="",$G774=""),"",$E774*$G774)</f>
      </c>
      <c r="I774" s="15">
        <f>IF(AND($D774="Out",$E774&lt;&gt;"",$G774&lt;&gt;""),$E774*($G774-IFERROR(INDEX('Products'!$E$6:$E$505,MATCH($B774,'Products'!$A$6:$A$505,0)),0)),"")</f>
      </c>
      <c r="J774" s="12"/>
    </row>
    <row r="775" spans="1:10" x14ac:dyDescent="0.25">
      <c r="A775" s="17"/>
      <c r="B775" s="12"/>
      <c r="C775" s="16">
        <f>IF($B775="","",IFERROR(INDEX('Products'!$B$6:$B$505,MATCH($B775,'Products'!$A$6:$A$505,0)),"Unknown code"))</f>
      </c>
      <c r="D775" s="12"/>
      <c r="E775" s="14"/>
      <c r="F775" s="14"/>
      <c r="G775" s="15">
        <f>IF(OR($B775="",$D775=""),"",IF($F775&lt;&gt;"",$F775,IFERROR(IF($D775="In",INDEX('Products'!$E$6:$E$505,MATCH($B775,'Products'!$A$6:$A$505,0)),INDEX('Products'!$F$6:$F$505,MATCH($B775,'Products'!$A$6:$A$505,0))),"")))</f>
      </c>
      <c r="H775" s="15">
        <f>IF(OR($E775="",$G775=""),"",$E775*$G775)</f>
      </c>
      <c r="I775" s="15">
        <f>IF(AND($D775="Out",$E775&lt;&gt;"",$G775&lt;&gt;""),$E775*($G775-IFERROR(INDEX('Products'!$E$6:$E$505,MATCH($B775,'Products'!$A$6:$A$505,0)),0)),"")</f>
      </c>
      <c r="J775" s="12"/>
    </row>
    <row r="776" spans="1:10" x14ac:dyDescent="0.25">
      <c r="A776" s="17"/>
      <c r="B776" s="12"/>
      <c r="C776" s="16">
        <f>IF($B776="","",IFERROR(INDEX('Products'!$B$6:$B$505,MATCH($B776,'Products'!$A$6:$A$505,0)),"Unknown code"))</f>
      </c>
      <c r="D776" s="12"/>
      <c r="E776" s="14"/>
      <c r="F776" s="14"/>
      <c r="G776" s="15">
        <f>IF(OR($B776="",$D776=""),"",IF($F776&lt;&gt;"",$F776,IFERROR(IF($D776="In",INDEX('Products'!$E$6:$E$505,MATCH($B776,'Products'!$A$6:$A$505,0)),INDEX('Products'!$F$6:$F$505,MATCH($B776,'Products'!$A$6:$A$505,0))),"")))</f>
      </c>
      <c r="H776" s="15">
        <f>IF(OR($E776="",$G776=""),"",$E776*$G776)</f>
      </c>
      <c r="I776" s="15">
        <f>IF(AND($D776="Out",$E776&lt;&gt;"",$G776&lt;&gt;""),$E776*($G776-IFERROR(INDEX('Products'!$E$6:$E$505,MATCH($B776,'Products'!$A$6:$A$505,0)),0)),"")</f>
      </c>
      <c r="J776" s="12"/>
    </row>
    <row r="777" spans="1:10" x14ac:dyDescent="0.25">
      <c r="A777" s="17"/>
      <c r="B777" s="12"/>
      <c r="C777" s="16">
        <f>IF($B777="","",IFERROR(INDEX('Products'!$B$6:$B$505,MATCH($B777,'Products'!$A$6:$A$505,0)),"Unknown code"))</f>
      </c>
      <c r="D777" s="12"/>
      <c r="E777" s="14"/>
      <c r="F777" s="14"/>
      <c r="G777" s="15">
        <f>IF(OR($B777="",$D777=""),"",IF($F777&lt;&gt;"",$F777,IFERROR(IF($D777="In",INDEX('Products'!$E$6:$E$505,MATCH($B777,'Products'!$A$6:$A$505,0)),INDEX('Products'!$F$6:$F$505,MATCH($B777,'Products'!$A$6:$A$505,0))),"")))</f>
      </c>
      <c r="H777" s="15">
        <f>IF(OR($E777="",$G777=""),"",$E777*$G777)</f>
      </c>
      <c r="I777" s="15">
        <f>IF(AND($D777="Out",$E777&lt;&gt;"",$G777&lt;&gt;""),$E777*($G777-IFERROR(INDEX('Products'!$E$6:$E$505,MATCH($B777,'Products'!$A$6:$A$505,0)),0)),"")</f>
      </c>
      <c r="J777" s="12"/>
    </row>
    <row r="778" spans="1:10" x14ac:dyDescent="0.25">
      <c r="A778" s="17"/>
      <c r="B778" s="12"/>
      <c r="C778" s="16">
        <f>IF($B778="","",IFERROR(INDEX('Products'!$B$6:$B$505,MATCH($B778,'Products'!$A$6:$A$505,0)),"Unknown code"))</f>
      </c>
      <c r="D778" s="12"/>
      <c r="E778" s="14"/>
      <c r="F778" s="14"/>
      <c r="G778" s="15">
        <f>IF(OR($B778="",$D778=""),"",IF($F778&lt;&gt;"",$F778,IFERROR(IF($D778="In",INDEX('Products'!$E$6:$E$505,MATCH($B778,'Products'!$A$6:$A$505,0)),INDEX('Products'!$F$6:$F$505,MATCH($B778,'Products'!$A$6:$A$505,0))),"")))</f>
      </c>
      <c r="H778" s="15">
        <f>IF(OR($E778="",$G778=""),"",$E778*$G778)</f>
      </c>
      <c r="I778" s="15">
        <f>IF(AND($D778="Out",$E778&lt;&gt;"",$G778&lt;&gt;""),$E778*($G778-IFERROR(INDEX('Products'!$E$6:$E$505,MATCH($B778,'Products'!$A$6:$A$505,0)),0)),"")</f>
      </c>
      <c r="J778" s="12"/>
    </row>
    <row r="779" spans="1:10" x14ac:dyDescent="0.25">
      <c r="A779" s="17"/>
      <c r="B779" s="12"/>
      <c r="C779" s="16">
        <f>IF($B779="","",IFERROR(INDEX('Products'!$B$6:$B$505,MATCH($B779,'Products'!$A$6:$A$505,0)),"Unknown code"))</f>
      </c>
      <c r="D779" s="12"/>
      <c r="E779" s="14"/>
      <c r="F779" s="14"/>
      <c r="G779" s="15">
        <f>IF(OR($B779="",$D779=""),"",IF($F779&lt;&gt;"",$F779,IFERROR(IF($D779="In",INDEX('Products'!$E$6:$E$505,MATCH($B779,'Products'!$A$6:$A$505,0)),INDEX('Products'!$F$6:$F$505,MATCH($B779,'Products'!$A$6:$A$505,0))),"")))</f>
      </c>
      <c r="H779" s="15">
        <f>IF(OR($E779="",$G779=""),"",$E779*$G779)</f>
      </c>
      <c r="I779" s="15">
        <f>IF(AND($D779="Out",$E779&lt;&gt;"",$G779&lt;&gt;""),$E779*($G779-IFERROR(INDEX('Products'!$E$6:$E$505,MATCH($B779,'Products'!$A$6:$A$505,0)),0)),"")</f>
      </c>
      <c r="J779" s="12"/>
    </row>
    <row r="780" spans="1:10" x14ac:dyDescent="0.25">
      <c r="A780" s="17"/>
      <c r="B780" s="12"/>
      <c r="C780" s="16">
        <f>IF($B780="","",IFERROR(INDEX('Products'!$B$6:$B$505,MATCH($B780,'Products'!$A$6:$A$505,0)),"Unknown code"))</f>
      </c>
      <c r="D780" s="12"/>
      <c r="E780" s="14"/>
      <c r="F780" s="14"/>
      <c r="G780" s="15">
        <f>IF(OR($B780="",$D780=""),"",IF($F780&lt;&gt;"",$F780,IFERROR(IF($D780="In",INDEX('Products'!$E$6:$E$505,MATCH($B780,'Products'!$A$6:$A$505,0)),INDEX('Products'!$F$6:$F$505,MATCH($B780,'Products'!$A$6:$A$505,0))),"")))</f>
      </c>
      <c r="H780" s="15">
        <f>IF(OR($E780="",$G780=""),"",$E780*$G780)</f>
      </c>
      <c r="I780" s="15">
        <f>IF(AND($D780="Out",$E780&lt;&gt;"",$G780&lt;&gt;""),$E780*($G780-IFERROR(INDEX('Products'!$E$6:$E$505,MATCH($B780,'Products'!$A$6:$A$505,0)),0)),"")</f>
      </c>
      <c r="J780" s="12"/>
    </row>
    <row r="781" spans="1:10" x14ac:dyDescent="0.25">
      <c r="A781" s="17"/>
      <c r="B781" s="12"/>
      <c r="C781" s="16">
        <f>IF($B781="","",IFERROR(INDEX('Products'!$B$6:$B$505,MATCH($B781,'Products'!$A$6:$A$505,0)),"Unknown code"))</f>
      </c>
      <c r="D781" s="12"/>
      <c r="E781" s="14"/>
      <c r="F781" s="14"/>
      <c r="G781" s="15">
        <f>IF(OR($B781="",$D781=""),"",IF($F781&lt;&gt;"",$F781,IFERROR(IF($D781="In",INDEX('Products'!$E$6:$E$505,MATCH($B781,'Products'!$A$6:$A$505,0)),INDEX('Products'!$F$6:$F$505,MATCH($B781,'Products'!$A$6:$A$505,0))),"")))</f>
      </c>
      <c r="H781" s="15">
        <f>IF(OR($E781="",$G781=""),"",$E781*$G781)</f>
      </c>
      <c r="I781" s="15">
        <f>IF(AND($D781="Out",$E781&lt;&gt;"",$G781&lt;&gt;""),$E781*($G781-IFERROR(INDEX('Products'!$E$6:$E$505,MATCH($B781,'Products'!$A$6:$A$505,0)),0)),"")</f>
      </c>
      <c r="J781" s="12"/>
    </row>
    <row r="782" spans="1:10" x14ac:dyDescent="0.25">
      <c r="A782" s="17"/>
      <c r="B782" s="12"/>
      <c r="C782" s="16">
        <f>IF($B782="","",IFERROR(INDEX('Products'!$B$6:$B$505,MATCH($B782,'Products'!$A$6:$A$505,0)),"Unknown code"))</f>
      </c>
      <c r="D782" s="12"/>
      <c r="E782" s="14"/>
      <c r="F782" s="14"/>
      <c r="G782" s="15">
        <f>IF(OR($B782="",$D782=""),"",IF($F782&lt;&gt;"",$F782,IFERROR(IF($D782="In",INDEX('Products'!$E$6:$E$505,MATCH($B782,'Products'!$A$6:$A$505,0)),INDEX('Products'!$F$6:$F$505,MATCH($B782,'Products'!$A$6:$A$505,0))),"")))</f>
      </c>
      <c r="H782" s="15">
        <f>IF(OR($E782="",$G782=""),"",$E782*$G782)</f>
      </c>
      <c r="I782" s="15">
        <f>IF(AND($D782="Out",$E782&lt;&gt;"",$G782&lt;&gt;""),$E782*($G782-IFERROR(INDEX('Products'!$E$6:$E$505,MATCH($B782,'Products'!$A$6:$A$505,0)),0)),"")</f>
      </c>
      <c r="J782" s="12"/>
    </row>
    <row r="783" spans="1:10" x14ac:dyDescent="0.25">
      <c r="A783" s="17"/>
      <c r="B783" s="12"/>
      <c r="C783" s="16">
        <f>IF($B783="","",IFERROR(INDEX('Products'!$B$6:$B$505,MATCH($B783,'Products'!$A$6:$A$505,0)),"Unknown code"))</f>
      </c>
      <c r="D783" s="12"/>
      <c r="E783" s="14"/>
      <c r="F783" s="14"/>
      <c r="G783" s="15">
        <f>IF(OR($B783="",$D783=""),"",IF($F783&lt;&gt;"",$F783,IFERROR(IF($D783="In",INDEX('Products'!$E$6:$E$505,MATCH($B783,'Products'!$A$6:$A$505,0)),INDEX('Products'!$F$6:$F$505,MATCH($B783,'Products'!$A$6:$A$505,0))),"")))</f>
      </c>
      <c r="H783" s="15">
        <f>IF(OR($E783="",$G783=""),"",$E783*$G783)</f>
      </c>
      <c r="I783" s="15">
        <f>IF(AND($D783="Out",$E783&lt;&gt;"",$G783&lt;&gt;""),$E783*($G783-IFERROR(INDEX('Products'!$E$6:$E$505,MATCH($B783,'Products'!$A$6:$A$505,0)),0)),"")</f>
      </c>
      <c r="J783" s="12"/>
    </row>
    <row r="784" spans="1:10" x14ac:dyDescent="0.25">
      <c r="A784" s="17"/>
      <c r="B784" s="12"/>
      <c r="C784" s="16">
        <f>IF($B784="","",IFERROR(INDEX('Products'!$B$6:$B$505,MATCH($B784,'Products'!$A$6:$A$505,0)),"Unknown code"))</f>
      </c>
      <c r="D784" s="12"/>
      <c r="E784" s="14"/>
      <c r="F784" s="14"/>
      <c r="G784" s="15">
        <f>IF(OR($B784="",$D784=""),"",IF($F784&lt;&gt;"",$F784,IFERROR(IF($D784="In",INDEX('Products'!$E$6:$E$505,MATCH($B784,'Products'!$A$6:$A$505,0)),INDEX('Products'!$F$6:$F$505,MATCH($B784,'Products'!$A$6:$A$505,0))),"")))</f>
      </c>
      <c r="H784" s="15">
        <f>IF(OR($E784="",$G784=""),"",$E784*$G784)</f>
      </c>
      <c r="I784" s="15">
        <f>IF(AND($D784="Out",$E784&lt;&gt;"",$G784&lt;&gt;""),$E784*($G784-IFERROR(INDEX('Products'!$E$6:$E$505,MATCH($B784,'Products'!$A$6:$A$505,0)),0)),"")</f>
      </c>
      <c r="J784" s="12"/>
    </row>
    <row r="785" spans="1:10" x14ac:dyDescent="0.25">
      <c r="A785" s="17"/>
      <c r="B785" s="12"/>
      <c r="C785" s="16">
        <f>IF($B785="","",IFERROR(INDEX('Products'!$B$6:$B$505,MATCH($B785,'Products'!$A$6:$A$505,0)),"Unknown code"))</f>
      </c>
      <c r="D785" s="12"/>
      <c r="E785" s="14"/>
      <c r="F785" s="14"/>
      <c r="G785" s="15">
        <f>IF(OR($B785="",$D785=""),"",IF($F785&lt;&gt;"",$F785,IFERROR(IF($D785="In",INDEX('Products'!$E$6:$E$505,MATCH($B785,'Products'!$A$6:$A$505,0)),INDEX('Products'!$F$6:$F$505,MATCH($B785,'Products'!$A$6:$A$505,0))),"")))</f>
      </c>
      <c r="H785" s="15">
        <f>IF(OR($E785="",$G785=""),"",$E785*$G785)</f>
      </c>
      <c r="I785" s="15">
        <f>IF(AND($D785="Out",$E785&lt;&gt;"",$G785&lt;&gt;""),$E785*($G785-IFERROR(INDEX('Products'!$E$6:$E$505,MATCH($B785,'Products'!$A$6:$A$505,0)),0)),"")</f>
      </c>
      <c r="J785" s="12"/>
    </row>
    <row r="786" spans="1:10" x14ac:dyDescent="0.25">
      <c r="A786" s="17"/>
      <c r="B786" s="12"/>
      <c r="C786" s="16">
        <f>IF($B786="","",IFERROR(INDEX('Products'!$B$6:$B$505,MATCH($B786,'Products'!$A$6:$A$505,0)),"Unknown code"))</f>
      </c>
      <c r="D786" s="12"/>
      <c r="E786" s="14"/>
      <c r="F786" s="14"/>
      <c r="G786" s="15">
        <f>IF(OR($B786="",$D786=""),"",IF($F786&lt;&gt;"",$F786,IFERROR(IF($D786="In",INDEX('Products'!$E$6:$E$505,MATCH($B786,'Products'!$A$6:$A$505,0)),INDEX('Products'!$F$6:$F$505,MATCH($B786,'Products'!$A$6:$A$505,0))),"")))</f>
      </c>
      <c r="H786" s="15">
        <f>IF(OR($E786="",$G786=""),"",$E786*$G786)</f>
      </c>
      <c r="I786" s="15">
        <f>IF(AND($D786="Out",$E786&lt;&gt;"",$G786&lt;&gt;""),$E786*($G786-IFERROR(INDEX('Products'!$E$6:$E$505,MATCH($B786,'Products'!$A$6:$A$505,0)),0)),"")</f>
      </c>
      <c r="J786" s="12"/>
    </row>
    <row r="787" spans="1:10" x14ac:dyDescent="0.25">
      <c r="A787" s="17"/>
      <c r="B787" s="12"/>
      <c r="C787" s="16">
        <f>IF($B787="","",IFERROR(INDEX('Products'!$B$6:$B$505,MATCH($B787,'Products'!$A$6:$A$505,0)),"Unknown code"))</f>
      </c>
      <c r="D787" s="12"/>
      <c r="E787" s="14"/>
      <c r="F787" s="14"/>
      <c r="G787" s="15">
        <f>IF(OR($B787="",$D787=""),"",IF($F787&lt;&gt;"",$F787,IFERROR(IF($D787="In",INDEX('Products'!$E$6:$E$505,MATCH($B787,'Products'!$A$6:$A$505,0)),INDEX('Products'!$F$6:$F$505,MATCH($B787,'Products'!$A$6:$A$505,0))),"")))</f>
      </c>
      <c r="H787" s="15">
        <f>IF(OR($E787="",$G787=""),"",$E787*$G787)</f>
      </c>
      <c r="I787" s="15">
        <f>IF(AND($D787="Out",$E787&lt;&gt;"",$G787&lt;&gt;""),$E787*($G787-IFERROR(INDEX('Products'!$E$6:$E$505,MATCH($B787,'Products'!$A$6:$A$505,0)),0)),"")</f>
      </c>
      <c r="J787" s="12"/>
    </row>
    <row r="788" spans="1:10" x14ac:dyDescent="0.25">
      <c r="A788" s="17"/>
      <c r="B788" s="12"/>
      <c r="C788" s="16">
        <f>IF($B788="","",IFERROR(INDEX('Products'!$B$6:$B$505,MATCH($B788,'Products'!$A$6:$A$505,0)),"Unknown code"))</f>
      </c>
      <c r="D788" s="12"/>
      <c r="E788" s="14"/>
      <c r="F788" s="14"/>
      <c r="G788" s="15">
        <f>IF(OR($B788="",$D788=""),"",IF($F788&lt;&gt;"",$F788,IFERROR(IF($D788="In",INDEX('Products'!$E$6:$E$505,MATCH($B788,'Products'!$A$6:$A$505,0)),INDEX('Products'!$F$6:$F$505,MATCH($B788,'Products'!$A$6:$A$505,0))),"")))</f>
      </c>
      <c r="H788" s="15">
        <f>IF(OR($E788="",$G788=""),"",$E788*$G788)</f>
      </c>
      <c r="I788" s="15">
        <f>IF(AND($D788="Out",$E788&lt;&gt;"",$G788&lt;&gt;""),$E788*($G788-IFERROR(INDEX('Products'!$E$6:$E$505,MATCH($B788,'Products'!$A$6:$A$505,0)),0)),"")</f>
      </c>
      <c r="J788" s="12"/>
    </row>
    <row r="789" spans="1:10" x14ac:dyDescent="0.25">
      <c r="A789" s="17"/>
      <c r="B789" s="12"/>
      <c r="C789" s="16">
        <f>IF($B789="","",IFERROR(INDEX('Products'!$B$6:$B$505,MATCH($B789,'Products'!$A$6:$A$505,0)),"Unknown code"))</f>
      </c>
      <c r="D789" s="12"/>
      <c r="E789" s="14"/>
      <c r="F789" s="14"/>
      <c r="G789" s="15">
        <f>IF(OR($B789="",$D789=""),"",IF($F789&lt;&gt;"",$F789,IFERROR(IF($D789="In",INDEX('Products'!$E$6:$E$505,MATCH($B789,'Products'!$A$6:$A$505,0)),INDEX('Products'!$F$6:$F$505,MATCH($B789,'Products'!$A$6:$A$505,0))),"")))</f>
      </c>
      <c r="H789" s="15">
        <f>IF(OR($E789="",$G789=""),"",$E789*$G789)</f>
      </c>
      <c r="I789" s="15">
        <f>IF(AND($D789="Out",$E789&lt;&gt;"",$G789&lt;&gt;""),$E789*($G789-IFERROR(INDEX('Products'!$E$6:$E$505,MATCH($B789,'Products'!$A$6:$A$505,0)),0)),"")</f>
      </c>
      <c r="J789" s="12"/>
    </row>
    <row r="790" spans="1:10" x14ac:dyDescent="0.25">
      <c r="A790" s="17"/>
      <c r="B790" s="12"/>
      <c r="C790" s="16">
        <f>IF($B790="","",IFERROR(INDEX('Products'!$B$6:$B$505,MATCH($B790,'Products'!$A$6:$A$505,0)),"Unknown code"))</f>
      </c>
      <c r="D790" s="12"/>
      <c r="E790" s="14"/>
      <c r="F790" s="14"/>
      <c r="G790" s="15">
        <f>IF(OR($B790="",$D790=""),"",IF($F790&lt;&gt;"",$F790,IFERROR(IF($D790="In",INDEX('Products'!$E$6:$E$505,MATCH($B790,'Products'!$A$6:$A$505,0)),INDEX('Products'!$F$6:$F$505,MATCH($B790,'Products'!$A$6:$A$505,0))),"")))</f>
      </c>
      <c r="H790" s="15">
        <f>IF(OR($E790="",$G790=""),"",$E790*$G790)</f>
      </c>
      <c r="I790" s="15">
        <f>IF(AND($D790="Out",$E790&lt;&gt;"",$G790&lt;&gt;""),$E790*($G790-IFERROR(INDEX('Products'!$E$6:$E$505,MATCH($B790,'Products'!$A$6:$A$505,0)),0)),"")</f>
      </c>
      <c r="J790" s="12"/>
    </row>
    <row r="791" spans="1:10" x14ac:dyDescent="0.25">
      <c r="A791" s="17"/>
      <c r="B791" s="12"/>
      <c r="C791" s="16">
        <f>IF($B791="","",IFERROR(INDEX('Products'!$B$6:$B$505,MATCH($B791,'Products'!$A$6:$A$505,0)),"Unknown code"))</f>
      </c>
      <c r="D791" s="12"/>
      <c r="E791" s="14"/>
      <c r="F791" s="14"/>
      <c r="G791" s="15">
        <f>IF(OR($B791="",$D791=""),"",IF($F791&lt;&gt;"",$F791,IFERROR(IF($D791="In",INDEX('Products'!$E$6:$E$505,MATCH($B791,'Products'!$A$6:$A$505,0)),INDEX('Products'!$F$6:$F$505,MATCH($B791,'Products'!$A$6:$A$505,0))),"")))</f>
      </c>
      <c r="H791" s="15">
        <f>IF(OR($E791="",$G791=""),"",$E791*$G791)</f>
      </c>
      <c r="I791" s="15">
        <f>IF(AND($D791="Out",$E791&lt;&gt;"",$G791&lt;&gt;""),$E791*($G791-IFERROR(INDEX('Products'!$E$6:$E$505,MATCH($B791,'Products'!$A$6:$A$505,0)),0)),"")</f>
      </c>
      <c r="J791" s="12"/>
    </row>
    <row r="792" spans="1:10" x14ac:dyDescent="0.25">
      <c r="A792" s="17"/>
      <c r="B792" s="12"/>
      <c r="C792" s="16">
        <f>IF($B792="","",IFERROR(INDEX('Products'!$B$6:$B$505,MATCH($B792,'Products'!$A$6:$A$505,0)),"Unknown code"))</f>
      </c>
      <c r="D792" s="12"/>
      <c r="E792" s="14"/>
      <c r="F792" s="14"/>
      <c r="G792" s="15">
        <f>IF(OR($B792="",$D792=""),"",IF($F792&lt;&gt;"",$F792,IFERROR(IF($D792="In",INDEX('Products'!$E$6:$E$505,MATCH($B792,'Products'!$A$6:$A$505,0)),INDEX('Products'!$F$6:$F$505,MATCH($B792,'Products'!$A$6:$A$505,0))),"")))</f>
      </c>
      <c r="H792" s="15">
        <f>IF(OR($E792="",$G792=""),"",$E792*$G792)</f>
      </c>
      <c r="I792" s="15">
        <f>IF(AND($D792="Out",$E792&lt;&gt;"",$G792&lt;&gt;""),$E792*($G792-IFERROR(INDEX('Products'!$E$6:$E$505,MATCH($B792,'Products'!$A$6:$A$505,0)),0)),"")</f>
      </c>
      <c r="J792" s="12"/>
    </row>
    <row r="793" spans="1:10" x14ac:dyDescent="0.25">
      <c r="A793" s="17"/>
      <c r="B793" s="12"/>
      <c r="C793" s="16">
        <f>IF($B793="","",IFERROR(INDEX('Products'!$B$6:$B$505,MATCH($B793,'Products'!$A$6:$A$505,0)),"Unknown code"))</f>
      </c>
      <c r="D793" s="12"/>
      <c r="E793" s="14"/>
      <c r="F793" s="14"/>
      <c r="G793" s="15">
        <f>IF(OR($B793="",$D793=""),"",IF($F793&lt;&gt;"",$F793,IFERROR(IF($D793="In",INDEX('Products'!$E$6:$E$505,MATCH($B793,'Products'!$A$6:$A$505,0)),INDEX('Products'!$F$6:$F$505,MATCH($B793,'Products'!$A$6:$A$505,0))),"")))</f>
      </c>
      <c r="H793" s="15">
        <f>IF(OR($E793="",$G793=""),"",$E793*$G793)</f>
      </c>
      <c r="I793" s="15">
        <f>IF(AND($D793="Out",$E793&lt;&gt;"",$G793&lt;&gt;""),$E793*($G793-IFERROR(INDEX('Products'!$E$6:$E$505,MATCH($B793,'Products'!$A$6:$A$505,0)),0)),"")</f>
      </c>
      <c r="J793" s="12"/>
    </row>
    <row r="794" spans="1:10" x14ac:dyDescent="0.25">
      <c r="A794" s="17"/>
      <c r="B794" s="12"/>
      <c r="C794" s="16">
        <f>IF($B794="","",IFERROR(INDEX('Products'!$B$6:$B$505,MATCH($B794,'Products'!$A$6:$A$505,0)),"Unknown code"))</f>
      </c>
      <c r="D794" s="12"/>
      <c r="E794" s="14"/>
      <c r="F794" s="14"/>
      <c r="G794" s="15">
        <f>IF(OR($B794="",$D794=""),"",IF($F794&lt;&gt;"",$F794,IFERROR(IF($D794="In",INDEX('Products'!$E$6:$E$505,MATCH($B794,'Products'!$A$6:$A$505,0)),INDEX('Products'!$F$6:$F$505,MATCH($B794,'Products'!$A$6:$A$505,0))),"")))</f>
      </c>
      <c r="H794" s="15">
        <f>IF(OR($E794="",$G794=""),"",$E794*$G794)</f>
      </c>
      <c r="I794" s="15">
        <f>IF(AND($D794="Out",$E794&lt;&gt;"",$G794&lt;&gt;""),$E794*($G794-IFERROR(INDEX('Products'!$E$6:$E$505,MATCH($B794,'Products'!$A$6:$A$505,0)),0)),"")</f>
      </c>
      <c r="J794" s="12"/>
    </row>
    <row r="795" spans="1:10" x14ac:dyDescent="0.25">
      <c r="A795" s="17"/>
      <c r="B795" s="12"/>
      <c r="C795" s="16">
        <f>IF($B795="","",IFERROR(INDEX('Products'!$B$6:$B$505,MATCH($B795,'Products'!$A$6:$A$505,0)),"Unknown code"))</f>
      </c>
      <c r="D795" s="12"/>
      <c r="E795" s="14"/>
      <c r="F795" s="14"/>
      <c r="G795" s="15">
        <f>IF(OR($B795="",$D795=""),"",IF($F795&lt;&gt;"",$F795,IFERROR(IF($D795="In",INDEX('Products'!$E$6:$E$505,MATCH($B795,'Products'!$A$6:$A$505,0)),INDEX('Products'!$F$6:$F$505,MATCH($B795,'Products'!$A$6:$A$505,0))),"")))</f>
      </c>
      <c r="H795" s="15">
        <f>IF(OR($E795="",$G795=""),"",$E795*$G795)</f>
      </c>
      <c r="I795" s="15">
        <f>IF(AND($D795="Out",$E795&lt;&gt;"",$G795&lt;&gt;""),$E795*($G795-IFERROR(INDEX('Products'!$E$6:$E$505,MATCH($B795,'Products'!$A$6:$A$505,0)),0)),"")</f>
      </c>
      <c r="J795" s="12"/>
    </row>
    <row r="796" spans="1:10" x14ac:dyDescent="0.25">
      <c r="A796" s="17"/>
      <c r="B796" s="12"/>
      <c r="C796" s="16">
        <f>IF($B796="","",IFERROR(INDEX('Products'!$B$6:$B$505,MATCH($B796,'Products'!$A$6:$A$505,0)),"Unknown code"))</f>
      </c>
      <c r="D796" s="12"/>
      <c r="E796" s="14"/>
      <c r="F796" s="14"/>
      <c r="G796" s="15">
        <f>IF(OR($B796="",$D796=""),"",IF($F796&lt;&gt;"",$F796,IFERROR(IF($D796="In",INDEX('Products'!$E$6:$E$505,MATCH($B796,'Products'!$A$6:$A$505,0)),INDEX('Products'!$F$6:$F$505,MATCH($B796,'Products'!$A$6:$A$505,0))),"")))</f>
      </c>
      <c r="H796" s="15">
        <f>IF(OR($E796="",$G796=""),"",$E796*$G796)</f>
      </c>
      <c r="I796" s="15">
        <f>IF(AND($D796="Out",$E796&lt;&gt;"",$G796&lt;&gt;""),$E796*($G796-IFERROR(INDEX('Products'!$E$6:$E$505,MATCH($B796,'Products'!$A$6:$A$505,0)),0)),"")</f>
      </c>
      <c r="J796" s="12"/>
    </row>
    <row r="797" spans="1:10" x14ac:dyDescent="0.25">
      <c r="A797" s="17"/>
      <c r="B797" s="12"/>
      <c r="C797" s="16">
        <f>IF($B797="","",IFERROR(INDEX('Products'!$B$6:$B$505,MATCH($B797,'Products'!$A$6:$A$505,0)),"Unknown code"))</f>
      </c>
      <c r="D797" s="12"/>
      <c r="E797" s="14"/>
      <c r="F797" s="14"/>
      <c r="G797" s="15">
        <f>IF(OR($B797="",$D797=""),"",IF($F797&lt;&gt;"",$F797,IFERROR(IF($D797="In",INDEX('Products'!$E$6:$E$505,MATCH($B797,'Products'!$A$6:$A$505,0)),INDEX('Products'!$F$6:$F$505,MATCH($B797,'Products'!$A$6:$A$505,0))),"")))</f>
      </c>
      <c r="H797" s="15">
        <f>IF(OR($E797="",$G797=""),"",$E797*$G797)</f>
      </c>
      <c r="I797" s="15">
        <f>IF(AND($D797="Out",$E797&lt;&gt;"",$G797&lt;&gt;""),$E797*($G797-IFERROR(INDEX('Products'!$E$6:$E$505,MATCH($B797,'Products'!$A$6:$A$505,0)),0)),"")</f>
      </c>
      <c r="J797" s="12"/>
    </row>
    <row r="798" spans="1:10" x14ac:dyDescent="0.25">
      <c r="A798" s="17"/>
      <c r="B798" s="12"/>
      <c r="C798" s="16">
        <f>IF($B798="","",IFERROR(INDEX('Products'!$B$6:$B$505,MATCH($B798,'Products'!$A$6:$A$505,0)),"Unknown code"))</f>
      </c>
      <c r="D798" s="12"/>
      <c r="E798" s="14"/>
      <c r="F798" s="14"/>
      <c r="G798" s="15">
        <f>IF(OR($B798="",$D798=""),"",IF($F798&lt;&gt;"",$F798,IFERROR(IF($D798="In",INDEX('Products'!$E$6:$E$505,MATCH($B798,'Products'!$A$6:$A$505,0)),INDEX('Products'!$F$6:$F$505,MATCH($B798,'Products'!$A$6:$A$505,0))),"")))</f>
      </c>
      <c r="H798" s="15">
        <f>IF(OR($E798="",$G798=""),"",$E798*$G798)</f>
      </c>
      <c r="I798" s="15">
        <f>IF(AND($D798="Out",$E798&lt;&gt;"",$G798&lt;&gt;""),$E798*($G798-IFERROR(INDEX('Products'!$E$6:$E$505,MATCH($B798,'Products'!$A$6:$A$505,0)),0)),"")</f>
      </c>
      <c r="J798" s="12"/>
    </row>
    <row r="799" spans="1:10" x14ac:dyDescent="0.25">
      <c r="A799" s="17"/>
      <c r="B799" s="12"/>
      <c r="C799" s="16">
        <f>IF($B799="","",IFERROR(INDEX('Products'!$B$6:$B$505,MATCH($B799,'Products'!$A$6:$A$505,0)),"Unknown code"))</f>
      </c>
      <c r="D799" s="12"/>
      <c r="E799" s="14"/>
      <c r="F799" s="14"/>
      <c r="G799" s="15">
        <f>IF(OR($B799="",$D799=""),"",IF($F799&lt;&gt;"",$F799,IFERROR(IF($D799="In",INDEX('Products'!$E$6:$E$505,MATCH($B799,'Products'!$A$6:$A$505,0)),INDEX('Products'!$F$6:$F$505,MATCH($B799,'Products'!$A$6:$A$505,0))),"")))</f>
      </c>
      <c r="H799" s="15">
        <f>IF(OR($E799="",$G799=""),"",$E799*$G799)</f>
      </c>
      <c r="I799" s="15">
        <f>IF(AND($D799="Out",$E799&lt;&gt;"",$G799&lt;&gt;""),$E799*($G799-IFERROR(INDEX('Products'!$E$6:$E$505,MATCH($B799,'Products'!$A$6:$A$505,0)),0)),"")</f>
      </c>
      <c r="J799" s="12"/>
    </row>
    <row r="800" spans="1:10" x14ac:dyDescent="0.25">
      <c r="A800" s="17"/>
      <c r="B800" s="12"/>
      <c r="C800" s="16">
        <f>IF($B800="","",IFERROR(INDEX('Products'!$B$6:$B$505,MATCH($B800,'Products'!$A$6:$A$505,0)),"Unknown code"))</f>
      </c>
      <c r="D800" s="12"/>
      <c r="E800" s="14"/>
      <c r="F800" s="14"/>
      <c r="G800" s="15">
        <f>IF(OR($B800="",$D800=""),"",IF($F800&lt;&gt;"",$F800,IFERROR(IF($D800="In",INDEX('Products'!$E$6:$E$505,MATCH($B800,'Products'!$A$6:$A$505,0)),INDEX('Products'!$F$6:$F$505,MATCH($B800,'Products'!$A$6:$A$505,0))),"")))</f>
      </c>
      <c r="H800" s="15">
        <f>IF(OR($E800="",$G800=""),"",$E800*$G800)</f>
      </c>
      <c r="I800" s="15">
        <f>IF(AND($D800="Out",$E800&lt;&gt;"",$G800&lt;&gt;""),$E800*($G800-IFERROR(INDEX('Products'!$E$6:$E$505,MATCH($B800,'Products'!$A$6:$A$505,0)),0)),"")</f>
      </c>
      <c r="J800" s="12"/>
    </row>
    <row r="801" spans="1:10" x14ac:dyDescent="0.25">
      <c r="A801" s="17"/>
      <c r="B801" s="12"/>
      <c r="C801" s="16">
        <f>IF($B801="","",IFERROR(INDEX('Products'!$B$6:$B$505,MATCH($B801,'Products'!$A$6:$A$505,0)),"Unknown code"))</f>
      </c>
      <c r="D801" s="12"/>
      <c r="E801" s="14"/>
      <c r="F801" s="14"/>
      <c r="G801" s="15">
        <f>IF(OR($B801="",$D801=""),"",IF($F801&lt;&gt;"",$F801,IFERROR(IF($D801="In",INDEX('Products'!$E$6:$E$505,MATCH($B801,'Products'!$A$6:$A$505,0)),INDEX('Products'!$F$6:$F$505,MATCH($B801,'Products'!$A$6:$A$505,0))),"")))</f>
      </c>
      <c r="H801" s="15">
        <f>IF(OR($E801="",$G801=""),"",$E801*$G801)</f>
      </c>
      <c r="I801" s="15">
        <f>IF(AND($D801="Out",$E801&lt;&gt;"",$G801&lt;&gt;""),$E801*($G801-IFERROR(INDEX('Products'!$E$6:$E$505,MATCH($B801,'Products'!$A$6:$A$505,0)),0)),"")</f>
      </c>
      <c r="J801" s="12"/>
    </row>
    <row r="802" spans="1:10" x14ac:dyDescent="0.25">
      <c r="A802" s="17"/>
      <c r="B802" s="12"/>
      <c r="C802" s="16">
        <f>IF($B802="","",IFERROR(INDEX('Products'!$B$6:$B$505,MATCH($B802,'Products'!$A$6:$A$505,0)),"Unknown code"))</f>
      </c>
      <c r="D802" s="12"/>
      <c r="E802" s="14"/>
      <c r="F802" s="14"/>
      <c r="G802" s="15">
        <f>IF(OR($B802="",$D802=""),"",IF($F802&lt;&gt;"",$F802,IFERROR(IF($D802="In",INDEX('Products'!$E$6:$E$505,MATCH($B802,'Products'!$A$6:$A$505,0)),INDEX('Products'!$F$6:$F$505,MATCH($B802,'Products'!$A$6:$A$505,0))),"")))</f>
      </c>
      <c r="H802" s="15">
        <f>IF(OR($E802="",$G802=""),"",$E802*$G802)</f>
      </c>
      <c r="I802" s="15">
        <f>IF(AND($D802="Out",$E802&lt;&gt;"",$G802&lt;&gt;""),$E802*($G802-IFERROR(INDEX('Products'!$E$6:$E$505,MATCH($B802,'Products'!$A$6:$A$505,0)),0)),"")</f>
      </c>
      <c r="J802" s="12"/>
    </row>
    <row r="803" spans="1:10" x14ac:dyDescent="0.25">
      <c r="A803" s="17"/>
      <c r="B803" s="12"/>
      <c r="C803" s="16">
        <f>IF($B803="","",IFERROR(INDEX('Products'!$B$6:$B$505,MATCH($B803,'Products'!$A$6:$A$505,0)),"Unknown code"))</f>
      </c>
      <c r="D803" s="12"/>
      <c r="E803" s="14"/>
      <c r="F803" s="14"/>
      <c r="G803" s="15">
        <f>IF(OR($B803="",$D803=""),"",IF($F803&lt;&gt;"",$F803,IFERROR(IF($D803="In",INDEX('Products'!$E$6:$E$505,MATCH($B803,'Products'!$A$6:$A$505,0)),INDEX('Products'!$F$6:$F$505,MATCH($B803,'Products'!$A$6:$A$505,0))),"")))</f>
      </c>
      <c r="H803" s="15">
        <f>IF(OR($E803="",$G803=""),"",$E803*$G803)</f>
      </c>
      <c r="I803" s="15">
        <f>IF(AND($D803="Out",$E803&lt;&gt;"",$G803&lt;&gt;""),$E803*($G803-IFERROR(INDEX('Products'!$E$6:$E$505,MATCH($B803,'Products'!$A$6:$A$505,0)),0)),"")</f>
      </c>
      <c r="J803" s="12"/>
    </row>
    <row r="804" spans="1:10" x14ac:dyDescent="0.25">
      <c r="A804" s="17"/>
      <c r="B804" s="12"/>
      <c r="C804" s="16">
        <f>IF($B804="","",IFERROR(INDEX('Products'!$B$6:$B$505,MATCH($B804,'Products'!$A$6:$A$505,0)),"Unknown code"))</f>
      </c>
      <c r="D804" s="12"/>
      <c r="E804" s="14"/>
      <c r="F804" s="14"/>
      <c r="G804" s="15">
        <f>IF(OR($B804="",$D804=""),"",IF($F804&lt;&gt;"",$F804,IFERROR(IF($D804="In",INDEX('Products'!$E$6:$E$505,MATCH($B804,'Products'!$A$6:$A$505,0)),INDEX('Products'!$F$6:$F$505,MATCH($B804,'Products'!$A$6:$A$505,0))),"")))</f>
      </c>
      <c r="H804" s="15">
        <f>IF(OR($E804="",$G804=""),"",$E804*$G804)</f>
      </c>
      <c r="I804" s="15">
        <f>IF(AND($D804="Out",$E804&lt;&gt;"",$G804&lt;&gt;""),$E804*($G804-IFERROR(INDEX('Products'!$E$6:$E$505,MATCH($B804,'Products'!$A$6:$A$505,0)),0)),"")</f>
      </c>
      <c r="J804" s="12"/>
    </row>
    <row r="805" spans="1:10" x14ac:dyDescent="0.25">
      <c r="A805" s="17"/>
      <c r="B805" s="12"/>
      <c r="C805" s="16">
        <f>IF($B805="","",IFERROR(INDEX('Products'!$B$6:$B$505,MATCH($B805,'Products'!$A$6:$A$505,0)),"Unknown code"))</f>
      </c>
      <c r="D805" s="12"/>
      <c r="E805" s="14"/>
      <c r="F805" s="14"/>
      <c r="G805" s="15">
        <f>IF(OR($B805="",$D805=""),"",IF($F805&lt;&gt;"",$F805,IFERROR(IF($D805="In",INDEX('Products'!$E$6:$E$505,MATCH($B805,'Products'!$A$6:$A$505,0)),INDEX('Products'!$F$6:$F$505,MATCH($B805,'Products'!$A$6:$A$505,0))),"")))</f>
      </c>
      <c r="H805" s="15">
        <f>IF(OR($E805="",$G805=""),"",$E805*$G805)</f>
      </c>
      <c r="I805" s="15">
        <f>IF(AND($D805="Out",$E805&lt;&gt;"",$G805&lt;&gt;""),$E805*($G805-IFERROR(INDEX('Products'!$E$6:$E$505,MATCH($B805,'Products'!$A$6:$A$505,0)),0)),"")</f>
      </c>
      <c r="J805" s="12"/>
    </row>
    <row r="806" spans="1:10" x14ac:dyDescent="0.25">
      <c r="A806" s="17"/>
      <c r="B806" s="12"/>
      <c r="C806" s="16">
        <f>IF($B806="","",IFERROR(INDEX('Products'!$B$6:$B$505,MATCH($B806,'Products'!$A$6:$A$505,0)),"Unknown code"))</f>
      </c>
      <c r="D806" s="12"/>
      <c r="E806" s="14"/>
      <c r="F806" s="14"/>
      <c r="G806" s="15">
        <f>IF(OR($B806="",$D806=""),"",IF($F806&lt;&gt;"",$F806,IFERROR(IF($D806="In",INDEX('Products'!$E$6:$E$505,MATCH($B806,'Products'!$A$6:$A$505,0)),INDEX('Products'!$F$6:$F$505,MATCH($B806,'Products'!$A$6:$A$505,0))),"")))</f>
      </c>
      <c r="H806" s="15">
        <f>IF(OR($E806="",$G806=""),"",$E806*$G806)</f>
      </c>
      <c r="I806" s="15">
        <f>IF(AND($D806="Out",$E806&lt;&gt;"",$G806&lt;&gt;""),$E806*($G806-IFERROR(INDEX('Products'!$E$6:$E$505,MATCH($B806,'Products'!$A$6:$A$505,0)),0)),"")</f>
      </c>
      <c r="J806" s="12"/>
    </row>
    <row r="807" spans="1:10" x14ac:dyDescent="0.25">
      <c r="A807" s="17"/>
      <c r="B807" s="12"/>
      <c r="C807" s="16">
        <f>IF($B807="","",IFERROR(INDEX('Products'!$B$6:$B$505,MATCH($B807,'Products'!$A$6:$A$505,0)),"Unknown code"))</f>
      </c>
      <c r="D807" s="12"/>
      <c r="E807" s="14"/>
      <c r="F807" s="14"/>
      <c r="G807" s="15">
        <f>IF(OR($B807="",$D807=""),"",IF($F807&lt;&gt;"",$F807,IFERROR(IF($D807="In",INDEX('Products'!$E$6:$E$505,MATCH($B807,'Products'!$A$6:$A$505,0)),INDEX('Products'!$F$6:$F$505,MATCH($B807,'Products'!$A$6:$A$505,0))),"")))</f>
      </c>
      <c r="H807" s="15">
        <f>IF(OR($E807="",$G807=""),"",$E807*$G807)</f>
      </c>
      <c r="I807" s="15">
        <f>IF(AND($D807="Out",$E807&lt;&gt;"",$G807&lt;&gt;""),$E807*($G807-IFERROR(INDEX('Products'!$E$6:$E$505,MATCH($B807,'Products'!$A$6:$A$505,0)),0)),"")</f>
      </c>
      <c r="J807" s="12"/>
    </row>
    <row r="808" spans="1:10" x14ac:dyDescent="0.25">
      <c r="A808" s="17"/>
      <c r="B808" s="12"/>
      <c r="C808" s="16">
        <f>IF($B808="","",IFERROR(INDEX('Products'!$B$6:$B$505,MATCH($B808,'Products'!$A$6:$A$505,0)),"Unknown code"))</f>
      </c>
      <c r="D808" s="12"/>
      <c r="E808" s="14"/>
      <c r="F808" s="14"/>
      <c r="G808" s="15">
        <f>IF(OR($B808="",$D808=""),"",IF($F808&lt;&gt;"",$F808,IFERROR(IF($D808="In",INDEX('Products'!$E$6:$E$505,MATCH($B808,'Products'!$A$6:$A$505,0)),INDEX('Products'!$F$6:$F$505,MATCH($B808,'Products'!$A$6:$A$505,0))),"")))</f>
      </c>
      <c r="H808" s="15">
        <f>IF(OR($E808="",$G808=""),"",$E808*$G808)</f>
      </c>
      <c r="I808" s="15">
        <f>IF(AND($D808="Out",$E808&lt;&gt;"",$G808&lt;&gt;""),$E808*($G808-IFERROR(INDEX('Products'!$E$6:$E$505,MATCH($B808,'Products'!$A$6:$A$505,0)),0)),"")</f>
      </c>
      <c r="J808" s="12"/>
    </row>
    <row r="809" spans="1:10" x14ac:dyDescent="0.25">
      <c r="A809" s="17"/>
      <c r="B809" s="12"/>
      <c r="C809" s="16">
        <f>IF($B809="","",IFERROR(INDEX('Products'!$B$6:$B$505,MATCH($B809,'Products'!$A$6:$A$505,0)),"Unknown code"))</f>
      </c>
      <c r="D809" s="12"/>
      <c r="E809" s="14"/>
      <c r="F809" s="14"/>
      <c r="G809" s="15">
        <f>IF(OR($B809="",$D809=""),"",IF($F809&lt;&gt;"",$F809,IFERROR(IF($D809="In",INDEX('Products'!$E$6:$E$505,MATCH($B809,'Products'!$A$6:$A$505,0)),INDEX('Products'!$F$6:$F$505,MATCH($B809,'Products'!$A$6:$A$505,0))),"")))</f>
      </c>
      <c r="H809" s="15">
        <f>IF(OR($E809="",$G809=""),"",$E809*$G809)</f>
      </c>
      <c r="I809" s="15">
        <f>IF(AND($D809="Out",$E809&lt;&gt;"",$G809&lt;&gt;""),$E809*($G809-IFERROR(INDEX('Products'!$E$6:$E$505,MATCH($B809,'Products'!$A$6:$A$505,0)),0)),"")</f>
      </c>
      <c r="J809" s="12"/>
    </row>
    <row r="810" spans="1:10" x14ac:dyDescent="0.25">
      <c r="A810" s="17"/>
      <c r="B810" s="12"/>
      <c r="C810" s="16">
        <f>IF($B810="","",IFERROR(INDEX('Products'!$B$6:$B$505,MATCH($B810,'Products'!$A$6:$A$505,0)),"Unknown code"))</f>
      </c>
      <c r="D810" s="12"/>
      <c r="E810" s="14"/>
      <c r="F810" s="14"/>
      <c r="G810" s="15">
        <f>IF(OR($B810="",$D810=""),"",IF($F810&lt;&gt;"",$F810,IFERROR(IF($D810="In",INDEX('Products'!$E$6:$E$505,MATCH($B810,'Products'!$A$6:$A$505,0)),INDEX('Products'!$F$6:$F$505,MATCH($B810,'Products'!$A$6:$A$505,0))),"")))</f>
      </c>
      <c r="H810" s="15">
        <f>IF(OR($E810="",$G810=""),"",$E810*$G810)</f>
      </c>
      <c r="I810" s="15">
        <f>IF(AND($D810="Out",$E810&lt;&gt;"",$G810&lt;&gt;""),$E810*($G810-IFERROR(INDEX('Products'!$E$6:$E$505,MATCH($B810,'Products'!$A$6:$A$505,0)),0)),"")</f>
      </c>
      <c r="J810" s="12"/>
    </row>
    <row r="811" spans="1:10" x14ac:dyDescent="0.25">
      <c r="A811" s="17"/>
      <c r="B811" s="12"/>
      <c r="C811" s="16">
        <f>IF($B811="","",IFERROR(INDEX('Products'!$B$6:$B$505,MATCH($B811,'Products'!$A$6:$A$505,0)),"Unknown code"))</f>
      </c>
      <c r="D811" s="12"/>
      <c r="E811" s="14"/>
      <c r="F811" s="14"/>
      <c r="G811" s="15">
        <f>IF(OR($B811="",$D811=""),"",IF($F811&lt;&gt;"",$F811,IFERROR(IF($D811="In",INDEX('Products'!$E$6:$E$505,MATCH($B811,'Products'!$A$6:$A$505,0)),INDEX('Products'!$F$6:$F$505,MATCH($B811,'Products'!$A$6:$A$505,0))),"")))</f>
      </c>
      <c r="H811" s="15">
        <f>IF(OR($E811="",$G811=""),"",$E811*$G811)</f>
      </c>
      <c r="I811" s="15">
        <f>IF(AND($D811="Out",$E811&lt;&gt;"",$G811&lt;&gt;""),$E811*($G811-IFERROR(INDEX('Products'!$E$6:$E$505,MATCH($B811,'Products'!$A$6:$A$505,0)),0)),"")</f>
      </c>
      <c r="J811" s="12"/>
    </row>
    <row r="812" spans="1:10" x14ac:dyDescent="0.25">
      <c r="A812" s="17"/>
      <c r="B812" s="12"/>
      <c r="C812" s="16">
        <f>IF($B812="","",IFERROR(INDEX('Products'!$B$6:$B$505,MATCH($B812,'Products'!$A$6:$A$505,0)),"Unknown code"))</f>
      </c>
      <c r="D812" s="12"/>
      <c r="E812" s="14"/>
      <c r="F812" s="14"/>
      <c r="G812" s="15">
        <f>IF(OR($B812="",$D812=""),"",IF($F812&lt;&gt;"",$F812,IFERROR(IF($D812="In",INDEX('Products'!$E$6:$E$505,MATCH($B812,'Products'!$A$6:$A$505,0)),INDEX('Products'!$F$6:$F$505,MATCH($B812,'Products'!$A$6:$A$505,0))),"")))</f>
      </c>
      <c r="H812" s="15">
        <f>IF(OR($E812="",$G812=""),"",$E812*$G812)</f>
      </c>
      <c r="I812" s="15">
        <f>IF(AND($D812="Out",$E812&lt;&gt;"",$G812&lt;&gt;""),$E812*($G812-IFERROR(INDEX('Products'!$E$6:$E$505,MATCH($B812,'Products'!$A$6:$A$505,0)),0)),"")</f>
      </c>
      <c r="J812" s="12"/>
    </row>
    <row r="813" spans="1:10" x14ac:dyDescent="0.25">
      <c r="A813" s="17"/>
      <c r="B813" s="12"/>
      <c r="C813" s="16">
        <f>IF($B813="","",IFERROR(INDEX('Products'!$B$6:$B$505,MATCH($B813,'Products'!$A$6:$A$505,0)),"Unknown code"))</f>
      </c>
      <c r="D813" s="12"/>
      <c r="E813" s="14"/>
      <c r="F813" s="14"/>
      <c r="G813" s="15">
        <f>IF(OR($B813="",$D813=""),"",IF($F813&lt;&gt;"",$F813,IFERROR(IF($D813="In",INDEX('Products'!$E$6:$E$505,MATCH($B813,'Products'!$A$6:$A$505,0)),INDEX('Products'!$F$6:$F$505,MATCH($B813,'Products'!$A$6:$A$505,0))),"")))</f>
      </c>
      <c r="H813" s="15">
        <f>IF(OR($E813="",$G813=""),"",$E813*$G813)</f>
      </c>
      <c r="I813" s="15">
        <f>IF(AND($D813="Out",$E813&lt;&gt;"",$G813&lt;&gt;""),$E813*($G813-IFERROR(INDEX('Products'!$E$6:$E$505,MATCH($B813,'Products'!$A$6:$A$505,0)),0)),"")</f>
      </c>
      <c r="J813" s="12"/>
    </row>
    <row r="814" spans="1:10" x14ac:dyDescent="0.25">
      <c r="A814" s="17"/>
      <c r="B814" s="12"/>
      <c r="C814" s="16">
        <f>IF($B814="","",IFERROR(INDEX('Products'!$B$6:$B$505,MATCH($B814,'Products'!$A$6:$A$505,0)),"Unknown code"))</f>
      </c>
      <c r="D814" s="12"/>
      <c r="E814" s="14"/>
      <c r="F814" s="14"/>
      <c r="G814" s="15">
        <f>IF(OR($B814="",$D814=""),"",IF($F814&lt;&gt;"",$F814,IFERROR(IF($D814="In",INDEX('Products'!$E$6:$E$505,MATCH($B814,'Products'!$A$6:$A$505,0)),INDEX('Products'!$F$6:$F$505,MATCH($B814,'Products'!$A$6:$A$505,0))),"")))</f>
      </c>
      <c r="H814" s="15">
        <f>IF(OR($E814="",$G814=""),"",$E814*$G814)</f>
      </c>
      <c r="I814" s="15">
        <f>IF(AND($D814="Out",$E814&lt;&gt;"",$G814&lt;&gt;""),$E814*($G814-IFERROR(INDEX('Products'!$E$6:$E$505,MATCH($B814,'Products'!$A$6:$A$505,0)),0)),"")</f>
      </c>
      <c r="J814" s="12"/>
    </row>
    <row r="815" spans="1:10" x14ac:dyDescent="0.25">
      <c r="A815" s="17"/>
      <c r="B815" s="12"/>
      <c r="C815" s="16">
        <f>IF($B815="","",IFERROR(INDEX('Products'!$B$6:$B$505,MATCH($B815,'Products'!$A$6:$A$505,0)),"Unknown code"))</f>
      </c>
      <c r="D815" s="12"/>
      <c r="E815" s="14"/>
      <c r="F815" s="14"/>
      <c r="G815" s="15">
        <f>IF(OR($B815="",$D815=""),"",IF($F815&lt;&gt;"",$F815,IFERROR(IF($D815="In",INDEX('Products'!$E$6:$E$505,MATCH($B815,'Products'!$A$6:$A$505,0)),INDEX('Products'!$F$6:$F$505,MATCH($B815,'Products'!$A$6:$A$505,0))),"")))</f>
      </c>
      <c r="H815" s="15">
        <f>IF(OR($E815="",$G815=""),"",$E815*$G815)</f>
      </c>
      <c r="I815" s="15">
        <f>IF(AND($D815="Out",$E815&lt;&gt;"",$G815&lt;&gt;""),$E815*($G815-IFERROR(INDEX('Products'!$E$6:$E$505,MATCH($B815,'Products'!$A$6:$A$505,0)),0)),"")</f>
      </c>
      <c r="J815" s="12"/>
    </row>
    <row r="816" spans="1:10" x14ac:dyDescent="0.25">
      <c r="A816" s="17"/>
      <c r="B816" s="12"/>
      <c r="C816" s="16">
        <f>IF($B816="","",IFERROR(INDEX('Products'!$B$6:$B$505,MATCH($B816,'Products'!$A$6:$A$505,0)),"Unknown code"))</f>
      </c>
      <c r="D816" s="12"/>
      <c r="E816" s="14"/>
      <c r="F816" s="14"/>
      <c r="G816" s="15">
        <f>IF(OR($B816="",$D816=""),"",IF($F816&lt;&gt;"",$F816,IFERROR(IF($D816="In",INDEX('Products'!$E$6:$E$505,MATCH($B816,'Products'!$A$6:$A$505,0)),INDEX('Products'!$F$6:$F$505,MATCH($B816,'Products'!$A$6:$A$505,0))),"")))</f>
      </c>
      <c r="H816" s="15">
        <f>IF(OR($E816="",$G816=""),"",$E816*$G816)</f>
      </c>
      <c r="I816" s="15">
        <f>IF(AND($D816="Out",$E816&lt;&gt;"",$G816&lt;&gt;""),$E816*($G816-IFERROR(INDEX('Products'!$E$6:$E$505,MATCH($B816,'Products'!$A$6:$A$505,0)),0)),"")</f>
      </c>
      <c r="J816" s="12"/>
    </row>
    <row r="817" spans="1:10" x14ac:dyDescent="0.25">
      <c r="A817" s="17"/>
      <c r="B817" s="12"/>
      <c r="C817" s="16">
        <f>IF($B817="","",IFERROR(INDEX('Products'!$B$6:$B$505,MATCH($B817,'Products'!$A$6:$A$505,0)),"Unknown code"))</f>
      </c>
      <c r="D817" s="12"/>
      <c r="E817" s="14"/>
      <c r="F817" s="14"/>
      <c r="G817" s="15">
        <f>IF(OR($B817="",$D817=""),"",IF($F817&lt;&gt;"",$F817,IFERROR(IF($D817="In",INDEX('Products'!$E$6:$E$505,MATCH($B817,'Products'!$A$6:$A$505,0)),INDEX('Products'!$F$6:$F$505,MATCH($B817,'Products'!$A$6:$A$505,0))),"")))</f>
      </c>
      <c r="H817" s="15">
        <f>IF(OR($E817="",$G817=""),"",$E817*$G817)</f>
      </c>
      <c r="I817" s="15">
        <f>IF(AND($D817="Out",$E817&lt;&gt;"",$G817&lt;&gt;""),$E817*($G817-IFERROR(INDEX('Products'!$E$6:$E$505,MATCH($B817,'Products'!$A$6:$A$505,0)),0)),"")</f>
      </c>
      <c r="J817" s="12"/>
    </row>
    <row r="818" spans="1:10" x14ac:dyDescent="0.25">
      <c r="A818" s="17"/>
      <c r="B818" s="12"/>
      <c r="C818" s="16">
        <f>IF($B818="","",IFERROR(INDEX('Products'!$B$6:$B$505,MATCH($B818,'Products'!$A$6:$A$505,0)),"Unknown code"))</f>
      </c>
      <c r="D818" s="12"/>
      <c r="E818" s="14"/>
      <c r="F818" s="14"/>
      <c r="G818" s="15">
        <f>IF(OR($B818="",$D818=""),"",IF($F818&lt;&gt;"",$F818,IFERROR(IF($D818="In",INDEX('Products'!$E$6:$E$505,MATCH($B818,'Products'!$A$6:$A$505,0)),INDEX('Products'!$F$6:$F$505,MATCH($B818,'Products'!$A$6:$A$505,0))),"")))</f>
      </c>
      <c r="H818" s="15">
        <f>IF(OR($E818="",$G818=""),"",$E818*$G818)</f>
      </c>
      <c r="I818" s="15">
        <f>IF(AND($D818="Out",$E818&lt;&gt;"",$G818&lt;&gt;""),$E818*($G818-IFERROR(INDEX('Products'!$E$6:$E$505,MATCH($B818,'Products'!$A$6:$A$505,0)),0)),"")</f>
      </c>
      <c r="J818" s="12"/>
    </row>
    <row r="819" spans="1:10" x14ac:dyDescent="0.25">
      <c r="A819" s="17"/>
      <c r="B819" s="12"/>
      <c r="C819" s="16">
        <f>IF($B819="","",IFERROR(INDEX('Products'!$B$6:$B$505,MATCH($B819,'Products'!$A$6:$A$505,0)),"Unknown code"))</f>
      </c>
      <c r="D819" s="12"/>
      <c r="E819" s="14"/>
      <c r="F819" s="14"/>
      <c r="G819" s="15">
        <f>IF(OR($B819="",$D819=""),"",IF($F819&lt;&gt;"",$F819,IFERROR(IF($D819="In",INDEX('Products'!$E$6:$E$505,MATCH($B819,'Products'!$A$6:$A$505,0)),INDEX('Products'!$F$6:$F$505,MATCH($B819,'Products'!$A$6:$A$505,0))),"")))</f>
      </c>
      <c r="H819" s="15">
        <f>IF(OR($E819="",$G819=""),"",$E819*$G819)</f>
      </c>
      <c r="I819" s="15">
        <f>IF(AND($D819="Out",$E819&lt;&gt;"",$G819&lt;&gt;""),$E819*($G819-IFERROR(INDEX('Products'!$E$6:$E$505,MATCH($B819,'Products'!$A$6:$A$505,0)),0)),"")</f>
      </c>
      <c r="J819" s="12"/>
    </row>
    <row r="820" spans="1:10" x14ac:dyDescent="0.25">
      <c r="A820" s="17"/>
      <c r="B820" s="12"/>
      <c r="C820" s="16">
        <f>IF($B820="","",IFERROR(INDEX('Products'!$B$6:$B$505,MATCH($B820,'Products'!$A$6:$A$505,0)),"Unknown code"))</f>
      </c>
      <c r="D820" s="12"/>
      <c r="E820" s="14"/>
      <c r="F820" s="14"/>
      <c r="G820" s="15">
        <f>IF(OR($B820="",$D820=""),"",IF($F820&lt;&gt;"",$F820,IFERROR(IF($D820="In",INDEX('Products'!$E$6:$E$505,MATCH($B820,'Products'!$A$6:$A$505,0)),INDEX('Products'!$F$6:$F$505,MATCH($B820,'Products'!$A$6:$A$505,0))),"")))</f>
      </c>
      <c r="H820" s="15">
        <f>IF(OR($E820="",$G820=""),"",$E820*$G820)</f>
      </c>
      <c r="I820" s="15">
        <f>IF(AND($D820="Out",$E820&lt;&gt;"",$G820&lt;&gt;""),$E820*($G820-IFERROR(INDEX('Products'!$E$6:$E$505,MATCH($B820,'Products'!$A$6:$A$505,0)),0)),"")</f>
      </c>
      <c r="J820" s="12"/>
    </row>
    <row r="821" spans="1:10" x14ac:dyDescent="0.25">
      <c r="A821" s="17"/>
      <c r="B821" s="12"/>
      <c r="C821" s="16">
        <f>IF($B821="","",IFERROR(INDEX('Products'!$B$6:$B$505,MATCH($B821,'Products'!$A$6:$A$505,0)),"Unknown code"))</f>
      </c>
      <c r="D821" s="12"/>
      <c r="E821" s="14"/>
      <c r="F821" s="14"/>
      <c r="G821" s="15">
        <f>IF(OR($B821="",$D821=""),"",IF($F821&lt;&gt;"",$F821,IFERROR(IF($D821="In",INDEX('Products'!$E$6:$E$505,MATCH($B821,'Products'!$A$6:$A$505,0)),INDEX('Products'!$F$6:$F$505,MATCH($B821,'Products'!$A$6:$A$505,0))),"")))</f>
      </c>
      <c r="H821" s="15">
        <f>IF(OR($E821="",$G821=""),"",$E821*$G821)</f>
      </c>
      <c r="I821" s="15">
        <f>IF(AND($D821="Out",$E821&lt;&gt;"",$G821&lt;&gt;""),$E821*($G821-IFERROR(INDEX('Products'!$E$6:$E$505,MATCH($B821,'Products'!$A$6:$A$505,0)),0)),"")</f>
      </c>
      <c r="J821" s="12"/>
    </row>
    <row r="822" spans="1:10" x14ac:dyDescent="0.25">
      <c r="A822" s="17"/>
      <c r="B822" s="12"/>
      <c r="C822" s="16">
        <f>IF($B822="","",IFERROR(INDEX('Products'!$B$6:$B$505,MATCH($B822,'Products'!$A$6:$A$505,0)),"Unknown code"))</f>
      </c>
      <c r="D822" s="12"/>
      <c r="E822" s="14"/>
      <c r="F822" s="14"/>
      <c r="G822" s="15">
        <f>IF(OR($B822="",$D822=""),"",IF($F822&lt;&gt;"",$F822,IFERROR(IF($D822="In",INDEX('Products'!$E$6:$E$505,MATCH($B822,'Products'!$A$6:$A$505,0)),INDEX('Products'!$F$6:$F$505,MATCH($B822,'Products'!$A$6:$A$505,0))),"")))</f>
      </c>
      <c r="H822" s="15">
        <f>IF(OR($E822="",$G822=""),"",$E822*$G822)</f>
      </c>
      <c r="I822" s="15">
        <f>IF(AND($D822="Out",$E822&lt;&gt;"",$G822&lt;&gt;""),$E822*($G822-IFERROR(INDEX('Products'!$E$6:$E$505,MATCH($B822,'Products'!$A$6:$A$505,0)),0)),"")</f>
      </c>
      <c r="J822" s="12"/>
    </row>
    <row r="823" spans="1:10" x14ac:dyDescent="0.25">
      <c r="A823" s="17"/>
      <c r="B823" s="12"/>
      <c r="C823" s="16">
        <f>IF($B823="","",IFERROR(INDEX('Products'!$B$6:$B$505,MATCH($B823,'Products'!$A$6:$A$505,0)),"Unknown code"))</f>
      </c>
      <c r="D823" s="12"/>
      <c r="E823" s="14"/>
      <c r="F823" s="14"/>
      <c r="G823" s="15">
        <f>IF(OR($B823="",$D823=""),"",IF($F823&lt;&gt;"",$F823,IFERROR(IF($D823="In",INDEX('Products'!$E$6:$E$505,MATCH($B823,'Products'!$A$6:$A$505,0)),INDEX('Products'!$F$6:$F$505,MATCH($B823,'Products'!$A$6:$A$505,0))),"")))</f>
      </c>
      <c r="H823" s="15">
        <f>IF(OR($E823="",$G823=""),"",$E823*$G823)</f>
      </c>
      <c r="I823" s="15">
        <f>IF(AND($D823="Out",$E823&lt;&gt;"",$G823&lt;&gt;""),$E823*($G823-IFERROR(INDEX('Products'!$E$6:$E$505,MATCH($B823,'Products'!$A$6:$A$505,0)),0)),"")</f>
      </c>
      <c r="J823" s="12"/>
    </row>
    <row r="824" spans="1:10" x14ac:dyDescent="0.25">
      <c r="A824" s="17"/>
      <c r="B824" s="12"/>
      <c r="C824" s="16">
        <f>IF($B824="","",IFERROR(INDEX('Products'!$B$6:$B$505,MATCH($B824,'Products'!$A$6:$A$505,0)),"Unknown code"))</f>
      </c>
      <c r="D824" s="12"/>
      <c r="E824" s="14"/>
      <c r="F824" s="14"/>
      <c r="G824" s="15">
        <f>IF(OR($B824="",$D824=""),"",IF($F824&lt;&gt;"",$F824,IFERROR(IF($D824="In",INDEX('Products'!$E$6:$E$505,MATCH($B824,'Products'!$A$6:$A$505,0)),INDEX('Products'!$F$6:$F$505,MATCH($B824,'Products'!$A$6:$A$505,0))),"")))</f>
      </c>
      <c r="H824" s="15">
        <f>IF(OR($E824="",$G824=""),"",$E824*$G824)</f>
      </c>
      <c r="I824" s="15">
        <f>IF(AND($D824="Out",$E824&lt;&gt;"",$G824&lt;&gt;""),$E824*($G824-IFERROR(INDEX('Products'!$E$6:$E$505,MATCH($B824,'Products'!$A$6:$A$505,0)),0)),"")</f>
      </c>
      <c r="J824" s="12"/>
    </row>
    <row r="825" spans="1:10" x14ac:dyDescent="0.25">
      <c r="A825" s="17"/>
      <c r="B825" s="12"/>
      <c r="C825" s="16">
        <f>IF($B825="","",IFERROR(INDEX('Products'!$B$6:$B$505,MATCH($B825,'Products'!$A$6:$A$505,0)),"Unknown code"))</f>
      </c>
      <c r="D825" s="12"/>
      <c r="E825" s="14"/>
      <c r="F825" s="14"/>
      <c r="G825" s="15">
        <f>IF(OR($B825="",$D825=""),"",IF($F825&lt;&gt;"",$F825,IFERROR(IF($D825="In",INDEX('Products'!$E$6:$E$505,MATCH($B825,'Products'!$A$6:$A$505,0)),INDEX('Products'!$F$6:$F$505,MATCH($B825,'Products'!$A$6:$A$505,0))),"")))</f>
      </c>
      <c r="H825" s="15">
        <f>IF(OR($E825="",$G825=""),"",$E825*$G825)</f>
      </c>
      <c r="I825" s="15">
        <f>IF(AND($D825="Out",$E825&lt;&gt;"",$G825&lt;&gt;""),$E825*($G825-IFERROR(INDEX('Products'!$E$6:$E$505,MATCH($B825,'Products'!$A$6:$A$505,0)),0)),"")</f>
      </c>
      <c r="J825" s="12"/>
    </row>
    <row r="826" spans="1:10" x14ac:dyDescent="0.25">
      <c r="A826" s="17"/>
      <c r="B826" s="12"/>
      <c r="C826" s="16">
        <f>IF($B826="","",IFERROR(INDEX('Products'!$B$6:$B$505,MATCH($B826,'Products'!$A$6:$A$505,0)),"Unknown code"))</f>
      </c>
      <c r="D826" s="12"/>
      <c r="E826" s="14"/>
      <c r="F826" s="14"/>
      <c r="G826" s="15">
        <f>IF(OR($B826="",$D826=""),"",IF($F826&lt;&gt;"",$F826,IFERROR(IF($D826="In",INDEX('Products'!$E$6:$E$505,MATCH($B826,'Products'!$A$6:$A$505,0)),INDEX('Products'!$F$6:$F$505,MATCH($B826,'Products'!$A$6:$A$505,0))),"")))</f>
      </c>
      <c r="H826" s="15">
        <f>IF(OR($E826="",$G826=""),"",$E826*$G826)</f>
      </c>
      <c r="I826" s="15">
        <f>IF(AND($D826="Out",$E826&lt;&gt;"",$G826&lt;&gt;""),$E826*($G826-IFERROR(INDEX('Products'!$E$6:$E$505,MATCH($B826,'Products'!$A$6:$A$505,0)),0)),"")</f>
      </c>
      <c r="J826" s="12"/>
    </row>
    <row r="827" spans="1:10" x14ac:dyDescent="0.25">
      <c r="A827" s="17"/>
      <c r="B827" s="12"/>
      <c r="C827" s="16">
        <f>IF($B827="","",IFERROR(INDEX('Products'!$B$6:$B$505,MATCH($B827,'Products'!$A$6:$A$505,0)),"Unknown code"))</f>
      </c>
      <c r="D827" s="12"/>
      <c r="E827" s="14"/>
      <c r="F827" s="14"/>
      <c r="G827" s="15">
        <f>IF(OR($B827="",$D827=""),"",IF($F827&lt;&gt;"",$F827,IFERROR(IF($D827="In",INDEX('Products'!$E$6:$E$505,MATCH($B827,'Products'!$A$6:$A$505,0)),INDEX('Products'!$F$6:$F$505,MATCH($B827,'Products'!$A$6:$A$505,0))),"")))</f>
      </c>
      <c r="H827" s="15">
        <f>IF(OR($E827="",$G827=""),"",$E827*$G827)</f>
      </c>
      <c r="I827" s="15">
        <f>IF(AND($D827="Out",$E827&lt;&gt;"",$G827&lt;&gt;""),$E827*($G827-IFERROR(INDEX('Products'!$E$6:$E$505,MATCH($B827,'Products'!$A$6:$A$505,0)),0)),"")</f>
      </c>
      <c r="J827" s="12"/>
    </row>
    <row r="828" spans="1:10" x14ac:dyDescent="0.25">
      <c r="A828" s="17"/>
      <c r="B828" s="12"/>
      <c r="C828" s="16">
        <f>IF($B828="","",IFERROR(INDEX('Products'!$B$6:$B$505,MATCH($B828,'Products'!$A$6:$A$505,0)),"Unknown code"))</f>
      </c>
      <c r="D828" s="12"/>
      <c r="E828" s="14"/>
      <c r="F828" s="14"/>
      <c r="G828" s="15">
        <f>IF(OR($B828="",$D828=""),"",IF($F828&lt;&gt;"",$F828,IFERROR(IF($D828="In",INDEX('Products'!$E$6:$E$505,MATCH($B828,'Products'!$A$6:$A$505,0)),INDEX('Products'!$F$6:$F$505,MATCH($B828,'Products'!$A$6:$A$505,0))),"")))</f>
      </c>
      <c r="H828" s="15">
        <f>IF(OR($E828="",$G828=""),"",$E828*$G828)</f>
      </c>
      <c r="I828" s="15">
        <f>IF(AND($D828="Out",$E828&lt;&gt;"",$G828&lt;&gt;""),$E828*($G828-IFERROR(INDEX('Products'!$E$6:$E$505,MATCH($B828,'Products'!$A$6:$A$505,0)),0)),"")</f>
      </c>
      <c r="J828" s="12"/>
    </row>
    <row r="829" spans="1:10" x14ac:dyDescent="0.25">
      <c r="A829" s="17"/>
      <c r="B829" s="12"/>
      <c r="C829" s="16">
        <f>IF($B829="","",IFERROR(INDEX('Products'!$B$6:$B$505,MATCH($B829,'Products'!$A$6:$A$505,0)),"Unknown code"))</f>
      </c>
      <c r="D829" s="12"/>
      <c r="E829" s="14"/>
      <c r="F829" s="14"/>
      <c r="G829" s="15">
        <f>IF(OR($B829="",$D829=""),"",IF($F829&lt;&gt;"",$F829,IFERROR(IF($D829="In",INDEX('Products'!$E$6:$E$505,MATCH($B829,'Products'!$A$6:$A$505,0)),INDEX('Products'!$F$6:$F$505,MATCH($B829,'Products'!$A$6:$A$505,0))),"")))</f>
      </c>
      <c r="H829" s="15">
        <f>IF(OR($E829="",$G829=""),"",$E829*$G829)</f>
      </c>
      <c r="I829" s="15">
        <f>IF(AND($D829="Out",$E829&lt;&gt;"",$G829&lt;&gt;""),$E829*($G829-IFERROR(INDEX('Products'!$E$6:$E$505,MATCH($B829,'Products'!$A$6:$A$505,0)),0)),"")</f>
      </c>
      <c r="J829" s="12"/>
    </row>
    <row r="830" spans="1:10" x14ac:dyDescent="0.25">
      <c r="A830" s="17"/>
      <c r="B830" s="12"/>
      <c r="C830" s="16">
        <f>IF($B830="","",IFERROR(INDEX('Products'!$B$6:$B$505,MATCH($B830,'Products'!$A$6:$A$505,0)),"Unknown code"))</f>
      </c>
      <c r="D830" s="12"/>
      <c r="E830" s="14"/>
      <c r="F830" s="14"/>
      <c r="G830" s="15">
        <f>IF(OR($B830="",$D830=""),"",IF($F830&lt;&gt;"",$F830,IFERROR(IF($D830="In",INDEX('Products'!$E$6:$E$505,MATCH($B830,'Products'!$A$6:$A$505,0)),INDEX('Products'!$F$6:$F$505,MATCH($B830,'Products'!$A$6:$A$505,0))),"")))</f>
      </c>
      <c r="H830" s="15">
        <f>IF(OR($E830="",$G830=""),"",$E830*$G830)</f>
      </c>
      <c r="I830" s="15">
        <f>IF(AND($D830="Out",$E830&lt;&gt;"",$G830&lt;&gt;""),$E830*($G830-IFERROR(INDEX('Products'!$E$6:$E$505,MATCH($B830,'Products'!$A$6:$A$505,0)),0)),"")</f>
      </c>
      <c r="J830" s="12"/>
    </row>
    <row r="831" spans="1:10" x14ac:dyDescent="0.25">
      <c r="A831" s="17"/>
      <c r="B831" s="12"/>
      <c r="C831" s="16">
        <f>IF($B831="","",IFERROR(INDEX('Products'!$B$6:$B$505,MATCH($B831,'Products'!$A$6:$A$505,0)),"Unknown code"))</f>
      </c>
      <c r="D831" s="12"/>
      <c r="E831" s="14"/>
      <c r="F831" s="14"/>
      <c r="G831" s="15">
        <f>IF(OR($B831="",$D831=""),"",IF($F831&lt;&gt;"",$F831,IFERROR(IF($D831="In",INDEX('Products'!$E$6:$E$505,MATCH($B831,'Products'!$A$6:$A$505,0)),INDEX('Products'!$F$6:$F$505,MATCH($B831,'Products'!$A$6:$A$505,0))),"")))</f>
      </c>
      <c r="H831" s="15">
        <f>IF(OR($E831="",$G831=""),"",$E831*$G831)</f>
      </c>
      <c r="I831" s="15">
        <f>IF(AND($D831="Out",$E831&lt;&gt;"",$G831&lt;&gt;""),$E831*($G831-IFERROR(INDEX('Products'!$E$6:$E$505,MATCH($B831,'Products'!$A$6:$A$505,0)),0)),"")</f>
      </c>
      <c r="J831" s="12"/>
    </row>
    <row r="832" spans="1:10" x14ac:dyDescent="0.25">
      <c r="A832" s="17"/>
      <c r="B832" s="12"/>
      <c r="C832" s="16">
        <f>IF($B832="","",IFERROR(INDEX('Products'!$B$6:$B$505,MATCH($B832,'Products'!$A$6:$A$505,0)),"Unknown code"))</f>
      </c>
      <c r="D832" s="12"/>
      <c r="E832" s="14"/>
      <c r="F832" s="14"/>
      <c r="G832" s="15">
        <f>IF(OR($B832="",$D832=""),"",IF($F832&lt;&gt;"",$F832,IFERROR(IF($D832="In",INDEX('Products'!$E$6:$E$505,MATCH($B832,'Products'!$A$6:$A$505,0)),INDEX('Products'!$F$6:$F$505,MATCH($B832,'Products'!$A$6:$A$505,0))),"")))</f>
      </c>
      <c r="H832" s="15">
        <f>IF(OR($E832="",$G832=""),"",$E832*$G832)</f>
      </c>
      <c r="I832" s="15">
        <f>IF(AND($D832="Out",$E832&lt;&gt;"",$G832&lt;&gt;""),$E832*($G832-IFERROR(INDEX('Products'!$E$6:$E$505,MATCH($B832,'Products'!$A$6:$A$505,0)),0)),"")</f>
      </c>
      <c r="J832" s="12"/>
    </row>
    <row r="833" spans="1:10" x14ac:dyDescent="0.25">
      <c r="A833" s="17"/>
      <c r="B833" s="12"/>
      <c r="C833" s="16">
        <f>IF($B833="","",IFERROR(INDEX('Products'!$B$6:$B$505,MATCH($B833,'Products'!$A$6:$A$505,0)),"Unknown code"))</f>
      </c>
      <c r="D833" s="12"/>
      <c r="E833" s="14"/>
      <c r="F833" s="14"/>
      <c r="G833" s="15">
        <f>IF(OR($B833="",$D833=""),"",IF($F833&lt;&gt;"",$F833,IFERROR(IF($D833="In",INDEX('Products'!$E$6:$E$505,MATCH($B833,'Products'!$A$6:$A$505,0)),INDEX('Products'!$F$6:$F$505,MATCH($B833,'Products'!$A$6:$A$505,0))),"")))</f>
      </c>
      <c r="H833" s="15">
        <f>IF(OR($E833="",$G833=""),"",$E833*$G833)</f>
      </c>
      <c r="I833" s="15">
        <f>IF(AND($D833="Out",$E833&lt;&gt;"",$G833&lt;&gt;""),$E833*($G833-IFERROR(INDEX('Products'!$E$6:$E$505,MATCH($B833,'Products'!$A$6:$A$505,0)),0)),"")</f>
      </c>
      <c r="J833" s="12"/>
    </row>
    <row r="834" spans="1:10" x14ac:dyDescent="0.25">
      <c r="A834" s="17"/>
      <c r="B834" s="12"/>
      <c r="C834" s="16">
        <f>IF($B834="","",IFERROR(INDEX('Products'!$B$6:$B$505,MATCH($B834,'Products'!$A$6:$A$505,0)),"Unknown code"))</f>
      </c>
      <c r="D834" s="12"/>
      <c r="E834" s="14"/>
      <c r="F834" s="14"/>
      <c r="G834" s="15">
        <f>IF(OR($B834="",$D834=""),"",IF($F834&lt;&gt;"",$F834,IFERROR(IF($D834="In",INDEX('Products'!$E$6:$E$505,MATCH($B834,'Products'!$A$6:$A$505,0)),INDEX('Products'!$F$6:$F$505,MATCH($B834,'Products'!$A$6:$A$505,0))),"")))</f>
      </c>
      <c r="H834" s="15">
        <f>IF(OR($E834="",$G834=""),"",$E834*$G834)</f>
      </c>
      <c r="I834" s="15">
        <f>IF(AND($D834="Out",$E834&lt;&gt;"",$G834&lt;&gt;""),$E834*($G834-IFERROR(INDEX('Products'!$E$6:$E$505,MATCH($B834,'Products'!$A$6:$A$505,0)),0)),"")</f>
      </c>
      <c r="J834" s="12"/>
    </row>
    <row r="835" spans="1:10" x14ac:dyDescent="0.25">
      <c r="A835" s="17"/>
      <c r="B835" s="12"/>
      <c r="C835" s="16">
        <f>IF($B835="","",IFERROR(INDEX('Products'!$B$6:$B$505,MATCH($B835,'Products'!$A$6:$A$505,0)),"Unknown code"))</f>
      </c>
      <c r="D835" s="12"/>
      <c r="E835" s="14"/>
      <c r="F835" s="14"/>
      <c r="G835" s="15">
        <f>IF(OR($B835="",$D835=""),"",IF($F835&lt;&gt;"",$F835,IFERROR(IF($D835="In",INDEX('Products'!$E$6:$E$505,MATCH($B835,'Products'!$A$6:$A$505,0)),INDEX('Products'!$F$6:$F$505,MATCH($B835,'Products'!$A$6:$A$505,0))),"")))</f>
      </c>
      <c r="H835" s="15">
        <f>IF(OR($E835="",$G835=""),"",$E835*$G835)</f>
      </c>
      <c r="I835" s="15">
        <f>IF(AND($D835="Out",$E835&lt;&gt;"",$G835&lt;&gt;""),$E835*($G835-IFERROR(INDEX('Products'!$E$6:$E$505,MATCH($B835,'Products'!$A$6:$A$505,0)),0)),"")</f>
      </c>
      <c r="J835" s="12"/>
    </row>
    <row r="836" spans="1:10" x14ac:dyDescent="0.25">
      <c r="A836" s="17"/>
      <c r="B836" s="12"/>
      <c r="C836" s="16">
        <f>IF($B836="","",IFERROR(INDEX('Products'!$B$6:$B$505,MATCH($B836,'Products'!$A$6:$A$505,0)),"Unknown code"))</f>
      </c>
      <c r="D836" s="12"/>
      <c r="E836" s="14"/>
      <c r="F836" s="14"/>
      <c r="G836" s="15">
        <f>IF(OR($B836="",$D836=""),"",IF($F836&lt;&gt;"",$F836,IFERROR(IF($D836="In",INDEX('Products'!$E$6:$E$505,MATCH($B836,'Products'!$A$6:$A$505,0)),INDEX('Products'!$F$6:$F$505,MATCH($B836,'Products'!$A$6:$A$505,0))),"")))</f>
      </c>
      <c r="H836" s="15">
        <f>IF(OR($E836="",$G836=""),"",$E836*$G836)</f>
      </c>
      <c r="I836" s="15">
        <f>IF(AND($D836="Out",$E836&lt;&gt;"",$G836&lt;&gt;""),$E836*($G836-IFERROR(INDEX('Products'!$E$6:$E$505,MATCH($B836,'Products'!$A$6:$A$505,0)),0)),"")</f>
      </c>
      <c r="J836" s="12"/>
    </row>
    <row r="837" spans="1:10" x14ac:dyDescent="0.25">
      <c r="A837" s="17"/>
      <c r="B837" s="12"/>
      <c r="C837" s="16">
        <f>IF($B837="","",IFERROR(INDEX('Products'!$B$6:$B$505,MATCH($B837,'Products'!$A$6:$A$505,0)),"Unknown code"))</f>
      </c>
      <c r="D837" s="12"/>
      <c r="E837" s="14"/>
      <c r="F837" s="14"/>
      <c r="G837" s="15">
        <f>IF(OR($B837="",$D837=""),"",IF($F837&lt;&gt;"",$F837,IFERROR(IF($D837="In",INDEX('Products'!$E$6:$E$505,MATCH($B837,'Products'!$A$6:$A$505,0)),INDEX('Products'!$F$6:$F$505,MATCH($B837,'Products'!$A$6:$A$505,0))),"")))</f>
      </c>
      <c r="H837" s="15">
        <f>IF(OR($E837="",$G837=""),"",$E837*$G837)</f>
      </c>
      <c r="I837" s="15">
        <f>IF(AND($D837="Out",$E837&lt;&gt;"",$G837&lt;&gt;""),$E837*($G837-IFERROR(INDEX('Products'!$E$6:$E$505,MATCH($B837,'Products'!$A$6:$A$505,0)),0)),"")</f>
      </c>
      <c r="J837" s="12"/>
    </row>
    <row r="838" spans="1:10" x14ac:dyDescent="0.25">
      <c r="A838" s="17"/>
      <c r="B838" s="12"/>
      <c r="C838" s="16">
        <f>IF($B838="","",IFERROR(INDEX('Products'!$B$6:$B$505,MATCH($B838,'Products'!$A$6:$A$505,0)),"Unknown code"))</f>
      </c>
      <c r="D838" s="12"/>
      <c r="E838" s="14"/>
      <c r="F838" s="14"/>
      <c r="G838" s="15">
        <f>IF(OR($B838="",$D838=""),"",IF($F838&lt;&gt;"",$F838,IFERROR(IF($D838="In",INDEX('Products'!$E$6:$E$505,MATCH($B838,'Products'!$A$6:$A$505,0)),INDEX('Products'!$F$6:$F$505,MATCH($B838,'Products'!$A$6:$A$505,0))),"")))</f>
      </c>
      <c r="H838" s="15">
        <f>IF(OR($E838="",$G838=""),"",$E838*$G838)</f>
      </c>
      <c r="I838" s="15">
        <f>IF(AND($D838="Out",$E838&lt;&gt;"",$G838&lt;&gt;""),$E838*($G838-IFERROR(INDEX('Products'!$E$6:$E$505,MATCH($B838,'Products'!$A$6:$A$505,0)),0)),"")</f>
      </c>
      <c r="J838" s="12"/>
    </row>
    <row r="839" spans="1:10" x14ac:dyDescent="0.25">
      <c r="A839" s="17"/>
      <c r="B839" s="12"/>
      <c r="C839" s="16">
        <f>IF($B839="","",IFERROR(INDEX('Products'!$B$6:$B$505,MATCH($B839,'Products'!$A$6:$A$505,0)),"Unknown code"))</f>
      </c>
      <c r="D839" s="12"/>
      <c r="E839" s="14"/>
      <c r="F839" s="14"/>
      <c r="G839" s="15">
        <f>IF(OR($B839="",$D839=""),"",IF($F839&lt;&gt;"",$F839,IFERROR(IF($D839="In",INDEX('Products'!$E$6:$E$505,MATCH($B839,'Products'!$A$6:$A$505,0)),INDEX('Products'!$F$6:$F$505,MATCH($B839,'Products'!$A$6:$A$505,0))),"")))</f>
      </c>
      <c r="H839" s="15">
        <f>IF(OR($E839="",$G839=""),"",$E839*$G839)</f>
      </c>
      <c r="I839" s="15">
        <f>IF(AND($D839="Out",$E839&lt;&gt;"",$G839&lt;&gt;""),$E839*($G839-IFERROR(INDEX('Products'!$E$6:$E$505,MATCH($B839,'Products'!$A$6:$A$505,0)),0)),"")</f>
      </c>
      <c r="J839" s="12"/>
    </row>
    <row r="840" spans="1:10" x14ac:dyDescent="0.25">
      <c r="A840" s="17"/>
      <c r="B840" s="12"/>
      <c r="C840" s="16">
        <f>IF($B840="","",IFERROR(INDEX('Products'!$B$6:$B$505,MATCH($B840,'Products'!$A$6:$A$505,0)),"Unknown code"))</f>
      </c>
      <c r="D840" s="12"/>
      <c r="E840" s="14"/>
      <c r="F840" s="14"/>
      <c r="G840" s="15">
        <f>IF(OR($B840="",$D840=""),"",IF($F840&lt;&gt;"",$F840,IFERROR(IF($D840="In",INDEX('Products'!$E$6:$E$505,MATCH($B840,'Products'!$A$6:$A$505,0)),INDEX('Products'!$F$6:$F$505,MATCH($B840,'Products'!$A$6:$A$505,0))),"")))</f>
      </c>
      <c r="H840" s="15">
        <f>IF(OR($E840="",$G840=""),"",$E840*$G840)</f>
      </c>
      <c r="I840" s="15">
        <f>IF(AND($D840="Out",$E840&lt;&gt;"",$G840&lt;&gt;""),$E840*($G840-IFERROR(INDEX('Products'!$E$6:$E$505,MATCH($B840,'Products'!$A$6:$A$505,0)),0)),"")</f>
      </c>
      <c r="J840" s="12"/>
    </row>
    <row r="841" spans="1:10" x14ac:dyDescent="0.25">
      <c r="A841" s="17"/>
      <c r="B841" s="12"/>
      <c r="C841" s="16">
        <f>IF($B841="","",IFERROR(INDEX('Products'!$B$6:$B$505,MATCH($B841,'Products'!$A$6:$A$505,0)),"Unknown code"))</f>
      </c>
      <c r="D841" s="12"/>
      <c r="E841" s="14"/>
      <c r="F841" s="14"/>
      <c r="G841" s="15">
        <f>IF(OR($B841="",$D841=""),"",IF($F841&lt;&gt;"",$F841,IFERROR(IF($D841="In",INDEX('Products'!$E$6:$E$505,MATCH($B841,'Products'!$A$6:$A$505,0)),INDEX('Products'!$F$6:$F$505,MATCH($B841,'Products'!$A$6:$A$505,0))),"")))</f>
      </c>
      <c r="H841" s="15">
        <f>IF(OR($E841="",$G841=""),"",$E841*$G841)</f>
      </c>
      <c r="I841" s="15">
        <f>IF(AND($D841="Out",$E841&lt;&gt;"",$G841&lt;&gt;""),$E841*($G841-IFERROR(INDEX('Products'!$E$6:$E$505,MATCH($B841,'Products'!$A$6:$A$505,0)),0)),"")</f>
      </c>
      <c r="J841" s="12"/>
    </row>
    <row r="842" spans="1:10" x14ac:dyDescent="0.25">
      <c r="A842" s="17"/>
      <c r="B842" s="12"/>
      <c r="C842" s="16">
        <f>IF($B842="","",IFERROR(INDEX('Products'!$B$6:$B$505,MATCH($B842,'Products'!$A$6:$A$505,0)),"Unknown code"))</f>
      </c>
      <c r="D842" s="12"/>
      <c r="E842" s="14"/>
      <c r="F842" s="14"/>
      <c r="G842" s="15">
        <f>IF(OR($B842="",$D842=""),"",IF($F842&lt;&gt;"",$F842,IFERROR(IF($D842="In",INDEX('Products'!$E$6:$E$505,MATCH($B842,'Products'!$A$6:$A$505,0)),INDEX('Products'!$F$6:$F$505,MATCH($B842,'Products'!$A$6:$A$505,0))),"")))</f>
      </c>
      <c r="H842" s="15">
        <f>IF(OR($E842="",$G842=""),"",$E842*$G842)</f>
      </c>
      <c r="I842" s="15">
        <f>IF(AND($D842="Out",$E842&lt;&gt;"",$G842&lt;&gt;""),$E842*($G842-IFERROR(INDEX('Products'!$E$6:$E$505,MATCH($B842,'Products'!$A$6:$A$505,0)),0)),"")</f>
      </c>
      <c r="J842" s="12"/>
    </row>
    <row r="843" spans="1:10" x14ac:dyDescent="0.25">
      <c r="A843" s="17"/>
      <c r="B843" s="12"/>
      <c r="C843" s="16">
        <f>IF($B843="","",IFERROR(INDEX('Products'!$B$6:$B$505,MATCH($B843,'Products'!$A$6:$A$505,0)),"Unknown code"))</f>
      </c>
      <c r="D843" s="12"/>
      <c r="E843" s="14"/>
      <c r="F843" s="14"/>
      <c r="G843" s="15">
        <f>IF(OR($B843="",$D843=""),"",IF($F843&lt;&gt;"",$F843,IFERROR(IF($D843="In",INDEX('Products'!$E$6:$E$505,MATCH($B843,'Products'!$A$6:$A$505,0)),INDEX('Products'!$F$6:$F$505,MATCH($B843,'Products'!$A$6:$A$505,0))),"")))</f>
      </c>
      <c r="H843" s="15">
        <f>IF(OR($E843="",$G843=""),"",$E843*$G843)</f>
      </c>
      <c r="I843" s="15">
        <f>IF(AND($D843="Out",$E843&lt;&gt;"",$G843&lt;&gt;""),$E843*($G843-IFERROR(INDEX('Products'!$E$6:$E$505,MATCH($B843,'Products'!$A$6:$A$505,0)),0)),"")</f>
      </c>
      <c r="J843" s="12"/>
    </row>
    <row r="844" spans="1:10" x14ac:dyDescent="0.25">
      <c r="A844" s="17"/>
      <c r="B844" s="12"/>
      <c r="C844" s="16">
        <f>IF($B844="","",IFERROR(INDEX('Products'!$B$6:$B$505,MATCH($B844,'Products'!$A$6:$A$505,0)),"Unknown code"))</f>
      </c>
      <c r="D844" s="12"/>
      <c r="E844" s="14"/>
      <c r="F844" s="14"/>
      <c r="G844" s="15">
        <f>IF(OR($B844="",$D844=""),"",IF($F844&lt;&gt;"",$F844,IFERROR(IF($D844="In",INDEX('Products'!$E$6:$E$505,MATCH($B844,'Products'!$A$6:$A$505,0)),INDEX('Products'!$F$6:$F$505,MATCH($B844,'Products'!$A$6:$A$505,0))),"")))</f>
      </c>
      <c r="H844" s="15">
        <f>IF(OR($E844="",$G844=""),"",$E844*$G844)</f>
      </c>
      <c r="I844" s="15">
        <f>IF(AND($D844="Out",$E844&lt;&gt;"",$G844&lt;&gt;""),$E844*($G844-IFERROR(INDEX('Products'!$E$6:$E$505,MATCH($B844,'Products'!$A$6:$A$505,0)),0)),"")</f>
      </c>
      <c r="J844" s="12"/>
    </row>
    <row r="845" spans="1:10" x14ac:dyDescent="0.25">
      <c r="A845" s="17"/>
      <c r="B845" s="12"/>
      <c r="C845" s="16">
        <f>IF($B845="","",IFERROR(INDEX('Products'!$B$6:$B$505,MATCH($B845,'Products'!$A$6:$A$505,0)),"Unknown code"))</f>
      </c>
      <c r="D845" s="12"/>
      <c r="E845" s="14"/>
      <c r="F845" s="14"/>
      <c r="G845" s="15">
        <f>IF(OR($B845="",$D845=""),"",IF($F845&lt;&gt;"",$F845,IFERROR(IF($D845="In",INDEX('Products'!$E$6:$E$505,MATCH($B845,'Products'!$A$6:$A$505,0)),INDEX('Products'!$F$6:$F$505,MATCH($B845,'Products'!$A$6:$A$505,0))),"")))</f>
      </c>
      <c r="H845" s="15">
        <f>IF(OR($E845="",$G845=""),"",$E845*$G845)</f>
      </c>
      <c r="I845" s="15">
        <f>IF(AND($D845="Out",$E845&lt;&gt;"",$G845&lt;&gt;""),$E845*($G845-IFERROR(INDEX('Products'!$E$6:$E$505,MATCH($B845,'Products'!$A$6:$A$505,0)),0)),"")</f>
      </c>
      <c r="J845" s="12"/>
    </row>
    <row r="846" spans="1:10" x14ac:dyDescent="0.25">
      <c r="A846" s="17"/>
      <c r="B846" s="12"/>
      <c r="C846" s="16">
        <f>IF($B846="","",IFERROR(INDEX('Products'!$B$6:$B$505,MATCH($B846,'Products'!$A$6:$A$505,0)),"Unknown code"))</f>
      </c>
      <c r="D846" s="12"/>
      <c r="E846" s="14"/>
      <c r="F846" s="14"/>
      <c r="G846" s="15">
        <f>IF(OR($B846="",$D846=""),"",IF($F846&lt;&gt;"",$F846,IFERROR(IF($D846="In",INDEX('Products'!$E$6:$E$505,MATCH($B846,'Products'!$A$6:$A$505,0)),INDEX('Products'!$F$6:$F$505,MATCH($B846,'Products'!$A$6:$A$505,0))),"")))</f>
      </c>
      <c r="H846" s="15">
        <f>IF(OR($E846="",$G846=""),"",$E846*$G846)</f>
      </c>
      <c r="I846" s="15">
        <f>IF(AND($D846="Out",$E846&lt;&gt;"",$G846&lt;&gt;""),$E846*($G846-IFERROR(INDEX('Products'!$E$6:$E$505,MATCH($B846,'Products'!$A$6:$A$505,0)),0)),"")</f>
      </c>
      <c r="J846" s="12"/>
    </row>
    <row r="847" spans="1:10" x14ac:dyDescent="0.25">
      <c r="A847" s="17"/>
      <c r="B847" s="12"/>
      <c r="C847" s="16">
        <f>IF($B847="","",IFERROR(INDEX('Products'!$B$6:$B$505,MATCH($B847,'Products'!$A$6:$A$505,0)),"Unknown code"))</f>
      </c>
      <c r="D847" s="12"/>
      <c r="E847" s="14"/>
      <c r="F847" s="14"/>
      <c r="G847" s="15">
        <f>IF(OR($B847="",$D847=""),"",IF($F847&lt;&gt;"",$F847,IFERROR(IF($D847="In",INDEX('Products'!$E$6:$E$505,MATCH($B847,'Products'!$A$6:$A$505,0)),INDEX('Products'!$F$6:$F$505,MATCH($B847,'Products'!$A$6:$A$505,0))),"")))</f>
      </c>
      <c r="H847" s="15">
        <f>IF(OR($E847="",$G847=""),"",$E847*$G847)</f>
      </c>
      <c r="I847" s="15">
        <f>IF(AND($D847="Out",$E847&lt;&gt;"",$G847&lt;&gt;""),$E847*($G847-IFERROR(INDEX('Products'!$E$6:$E$505,MATCH($B847,'Products'!$A$6:$A$505,0)),0)),"")</f>
      </c>
      <c r="J847" s="12"/>
    </row>
    <row r="848" spans="1:10" x14ac:dyDescent="0.25">
      <c r="A848" s="17"/>
      <c r="B848" s="12"/>
      <c r="C848" s="16">
        <f>IF($B848="","",IFERROR(INDEX('Products'!$B$6:$B$505,MATCH($B848,'Products'!$A$6:$A$505,0)),"Unknown code"))</f>
      </c>
      <c r="D848" s="12"/>
      <c r="E848" s="14"/>
      <c r="F848" s="14"/>
      <c r="G848" s="15">
        <f>IF(OR($B848="",$D848=""),"",IF($F848&lt;&gt;"",$F848,IFERROR(IF($D848="In",INDEX('Products'!$E$6:$E$505,MATCH($B848,'Products'!$A$6:$A$505,0)),INDEX('Products'!$F$6:$F$505,MATCH($B848,'Products'!$A$6:$A$505,0))),"")))</f>
      </c>
      <c r="H848" s="15">
        <f>IF(OR($E848="",$G848=""),"",$E848*$G848)</f>
      </c>
      <c r="I848" s="15">
        <f>IF(AND($D848="Out",$E848&lt;&gt;"",$G848&lt;&gt;""),$E848*($G848-IFERROR(INDEX('Products'!$E$6:$E$505,MATCH($B848,'Products'!$A$6:$A$505,0)),0)),"")</f>
      </c>
      <c r="J848" s="12"/>
    </row>
    <row r="849" spans="1:10" x14ac:dyDescent="0.25">
      <c r="A849" s="17"/>
      <c r="B849" s="12"/>
      <c r="C849" s="16">
        <f>IF($B849="","",IFERROR(INDEX('Products'!$B$6:$B$505,MATCH($B849,'Products'!$A$6:$A$505,0)),"Unknown code"))</f>
      </c>
      <c r="D849" s="12"/>
      <c r="E849" s="14"/>
      <c r="F849" s="14"/>
      <c r="G849" s="15">
        <f>IF(OR($B849="",$D849=""),"",IF($F849&lt;&gt;"",$F849,IFERROR(IF($D849="In",INDEX('Products'!$E$6:$E$505,MATCH($B849,'Products'!$A$6:$A$505,0)),INDEX('Products'!$F$6:$F$505,MATCH($B849,'Products'!$A$6:$A$505,0))),"")))</f>
      </c>
      <c r="H849" s="15">
        <f>IF(OR($E849="",$G849=""),"",$E849*$G849)</f>
      </c>
      <c r="I849" s="15">
        <f>IF(AND($D849="Out",$E849&lt;&gt;"",$G849&lt;&gt;""),$E849*($G849-IFERROR(INDEX('Products'!$E$6:$E$505,MATCH($B849,'Products'!$A$6:$A$505,0)),0)),"")</f>
      </c>
      <c r="J849" s="12"/>
    </row>
    <row r="850" spans="1:10" x14ac:dyDescent="0.25">
      <c r="A850" s="17"/>
      <c r="B850" s="12"/>
      <c r="C850" s="16">
        <f>IF($B850="","",IFERROR(INDEX('Products'!$B$6:$B$505,MATCH($B850,'Products'!$A$6:$A$505,0)),"Unknown code"))</f>
      </c>
      <c r="D850" s="12"/>
      <c r="E850" s="14"/>
      <c r="F850" s="14"/>
      <c r="G850" s="15">
        <f>IF(OR($B850="",$D850=""),"",IF($F850&lt;&gt;"",$F850,IFERROR(IF($D850="In",INDEX('Products'!$E$6:$E$505,MATCH($B850,'Products'!$A$6:$A$505,0)),INDEX('Products'!$F$6:$F$505,MATCH($B850,'Products'!$A$6:$A$505,0))),"")))</f>
      </c>
      <c r="H850" s="15">
        <f>IF(OR($E850="",$G850=""),"",$E850*$G850)</f>
      </c>
      <c r="I850" s="15">
        <f>IF(AND($D850="Out",$E850&lt;&gt;"",$G850&lt;&gt;""),$E850*($G850-IFERROR(INDEX('Products'!$E$6:$E$505,MATCH($B850,'Products'!$A$6:$A$505,0)),0)),"")</f>
      </c>
      <c r="J850" s="12"/>
    </row>
    <row r="851" spans="1:10" x14ac:dyDescent="0.25">
      <c r="A851" s="17"/>
      <c r="B851" s="12"/>
      <c r="C851" s="16">
        <f>IF($B851="","",IFERROR(INDEX('Products'!$B$6:$B$505,MATCH($B851,'Products'!$A$6:$A$505,0)),"Unknown code"))</f>
      </c>
      <c r="D851" s="12"/>
      <c r="E851" s="14"/>
      <c r="F851" s="14"/>
      <c r="G851" s="15">
        <f>IF(OR($B851="",$D851=""),"",IF($F851&lt;&gt;"",$F851,IFERROR(IF($D851="In",INDEX('Products'!$E$6:$E$505,MATCH($B851,'Products'!$A$6:$A$505,0)),INDEX('Products'!$F$6:$F$505,MATCH($B851,'Products'!$A$6:$A$505,0))),"")))</f>
      </c>
      <c r="H851" s="15">
        <f>IF(OR($E851="",$G851=""),"",$E851*$G851)</f>
      </c>
      <c r="I851" s="15">
        <f>IF(AND($D851="Out",$E851&lt;&gt;"",$G851&lt;&gt;""),$E851*($G851-IFERROR(INDEX('Products'!$E$6:$E$505,MATCH($B851,'Products'!$A$6:$A$505,0)),0)),"")</f>
      </c>
      <c r="J851" s="12"/>
    </row>
    <row r="852" spans="1:10" x14ac:dyDescent="0.25">
      <c r="A852" s="17"/>
      <c r="B852" s="12"/>
      <c r="C852" s="16">
        <f>IF($B852="","",IFERROR(INDEX('Products'!$B$6:$B$505,MATCH($B852,'Products'!$A$6:$A$505,0)),"Unknown code"))</f>
      </c>
      <c r="D852" s="12"/>
      <c r="E852" s="14"/>
      <c r="F852" s="14"/>
      <c r="G852" s="15">
        <f>IF(OR($B852="",$D852=""),"",IF($F852&lt;&gt;"",$F852,IFERROR(IF($D852="In",INDEX('Products'!$E$6:$E$505,MATCH($B852,'Products'!$A$6:$A$505,0)),INDEX('Products'!$F$6:$F$505,MATCH($B852,'Products'!$A$6:$A$505,0))),"")))</f>
      </c>
      <c r="H852" s="15">
        <f>IF(OR($E852="",$G852=""),"",$E852*$G852)</f>
      </c>
      <c r="I852" s="15">
        <f>IF(AND($D852="Out",$E852&lt;&gt;"",$G852&lt;&gt;""),$E852*($G852-IFERROR(INDEX('Products'!$E$6:$E$505,MATCH($B852,'Products'!$A$6:$A$505,0)),0)),"")</f>
      </c>
      <c r="J852" s="12"/>
    </row>
    <row r="853" spans="1:10" x14ac:dyDescent="0.25">
      <c r="A853" s="17"/>
      <c r="B853" s="12"/>
      <c r="C853" s="16">
        <f>IF($B853="","",IFERROR(INDEX('Products'!$B$6:$B$505,MATCH($B853,'Products'!$A$6:$A$505,0)),"Unknown code"))</f>
      </c>
      <c r="D853" s="12"/>
      <c r="E853" s="14"/>
      <c r="F853" s="14"/>
      <c r="G853" s="15">
        <f>IF(OR($B853="",$D853=""),"",IF($F853&lt;&gt;"",$F853,IFERROR(IF($D853="In",INDEX('Products'!$E$6:$E$505,MATCH($B853,'Products'!$A$6:$A$505,0)),INDEX('Products'!$F$6:$F$505,MATCH($B853,'Products'!$A$6:$A$505,0))),"")))</f>
      </c>
      <c r="H853" s="15">
        <f>IF(OR($E853="",$G853=""),"",$E853*$G853)</f>
      </c>
      <c r="I853" s="15">
        <f>IF(AND($D853="Out",$E853&lt;&gt;"",$G853&lt;&gt;""),$E853*($G853-IFERROR(INDEX('Products'!$E$6:$E$505,MATCH($B853,'Products'!$A$6:$A$505,0)),0)),"")</f>
      </c>
      <c r="J853" s="12"/>
    </row>
    <row r="854" spans="1:10" x14ac:dyDescent="0.25">
      <c r="A854" s="17"/>
      <c r="B854" s="12"/>
      <c r="C854" s="16">
        <f>IF($B854="","",IFERROR(INDEX('Products'!$B$6:$B$505,MATCH($B854,'Products'!$A$6:$A$505,0)),"Unknown code"))</f>
      </c>
      <c r="D854" s="12"/>
      <c r="E854" s="14"/>
      <c r="F854" s="14"/>
      <c r="G854" s="15">
        <f>IF(OR($B854="",$D854=""),"",IF($F854&lt;&gt;"",$F854,IFERROR(IF($D854="In",INDEX('Products'!$E$6:$E$505,MATCH($B854,'Products'!$A$6:$A$505,0)),INDEX('Products'!$F$6:$F$505,MATCH($B854,'Products'!$A$6:$A$505,0))),"")))</f>
      </c>
      <c r="H854" s="15">
        <f>IF(OR($E854="",$G854=""),"",$E854*$G854)</f>
      </c>
      <c r="I854" s="15">
        <f>IF(AND($D854="Out",$E854&lt;&gt;"",$G854&lt;&gt;""),$E854*($G854-IFERROR(INDEX('Products'!$E$6:$E$505,MATCH($B854,'Products'!$A$6:$A$505,0)),0)),"")</f>
      </c>
      <c r="J854" s="12"/>
    </row>
    <row r="855" spans="1:10" x14ac:dyDescent="0.25">
      <c r="A855" s="17"/>
      <c r="B855" s="12"/>
      <c r="C855" s="16">
        <f>IF($B855="","",IFERROR(INDEX('Products'!$B$6:$B$505,MATCH($B855,'Products'!$A$6:$A$505,0)),"Unknown code"))</f>
      </c>
      <c r="D855" s="12"/>
      <c r="E855" s="14"/>
      <c r="F855" s="14"/>
      <c r="G855" s="15">
        <f>IF(OR($B855="",$D855=""),"",IF($F855&lt;&gt;"",$F855,IFERROR(IF($D855="In",INDEX('Products'!$E$6:$E$505,MATCH($B855,'Products'!$A$6:$A$505,0)),INDEX('Products'!$F$6:$F$505,MATCH($B855,'Products'!$A$6:$A$505,0))),"")))</f>
      </c>
      <c r="H855" s="15">
        <f>IF(OR($E855="",$G855=""),"",$E855*$G855)</f>
      </c>
      <c r="I855" s="15">
        <f>IF(AND($D855="Out",$E855&lt;&gt;"",$G855&lt;&gt;""),$E855*($G855-IFERROR(INDEX('Products'!$E$6:$E$505,MATCH($B855,'Products'!$A$6:$A$505,0)),0)),"")</f>
      </c>
      <c r="J855" s="12"/>
    </row>
    <row r="856" spans="1:10" x14ac:dyDescent="0.25">
      <c r="A856" s="17"/>
      <c r="B856" s="12"/>
      <c r="C856" s="16">
        <f>IF($B856="","",IFERROR(INDEX('Products'!$B$6:$B$505,MATCH($B856,'Products'!$A$6:$A$505,0)),"Unknown code"))</f>
      </c>
      <c r="D856" s="12"/>
      <c r="E856" s="14"/>
      <c r="F856" s="14"/>
      <c r="G856" s="15">
        <f>IF(OR($B856="",$D856=""),"",IF($F856&lt;&gt;"",$F856,IFERROR(IF($D856="In",INDEX('Products'!$E$6:$E$505,MATCH($B856,'Products'!$A$6:$A$505,0)),INDEX('Products'!$F$6:$F$505,MATCH($B856,'Products'!$A$6:$A$505,0))),"")))</f>
      </c>
      <c r="H856" s="15">
        <f>IF(OR($E856="",$G856=""),"",$E856*$G856)</f>
      </c>
      <c r="I856" s="15">
        <f>IF(AND($D856="Out",$E856&lt;&gt;"",$G856&lt;&gt;""),$E856*($G856-IFERROR(INDEX('Products'!$E$6:$E$505,MATCH($B856,'Products'!$A$6:$A$505,0)),0)),"")</f>
      </c>
      <c r="J856" s="12"/>
    </row>
    <row r="857" spans="1:10" x14ac:dyDescent="0.25">
      <c r="A857" s="17"/>
      <c r="B857" s="12"/>
      <c r="C857" s="16">
        <f>IF($B857="","",IFERROR(INDEX('Products'!$B$6:$B$505,MATCH($B857,'Products'!$A$6:$A$505,0)),"Unknown code"))</f>
      </c>
      <c r="D857" s="12"/>
      <c r="E857" s="14"/>
      <c r="F857" s="14"/>
      <c r="G857" s="15">
        <f>IF(OR($B857="",$D857=""),"",IF($F857&lt;&gt;"",$F857,IFERROR(IF($D857="In",INDEX('Products'!$E$6:$E$505,MATCH($B857,'Products'!$A$6:$A$505,0)),INDEX('Products'!$F$6:$F$505,MATCH($B857,'Products'!$A$6:$A$505,0))),"")))</f>
      </c>
      <c r="H857" s="15">
        <f>IF(OR($E857="",$G857=""),"",$E857*$G857)</f>
      </c>
      <c r="I857" s="15">
        <f>IF(AND($D857="Out",$E857&lt;&gt;"",$G857&lt;&gt;""),$E857*($G857-IFERROR(INDEX('Products'!$E$6:$E$505,MATCH($B857,'Products'!$A$6:$A$505,0)),0)),"")</f>
      </c>
      <c r="J857" s="12"/>
    </row>
    <row r="858" spans="1:10" x14ac:dyDescent="0.25">
      <c r="A858" s="17"/>
      <c r="B858" s="12"/>
      <c r="C858" s="16">
        <f>IF($B858="","",IFERROR(INDEX('Products'!$B$6:$B$505,MATCH($B858,'Products'!$A$6:$A$505,0)),"Unknown code"))</f>
      </c>
      <c r="D858" s="12"/>
      <c r="E858" s="14"/>
      <c r="F858" s="14"/>
      <c r="G858" s="15">
        <f>IF(OR($B858="",$D858=""),"",IF($F858&lt;&gt;"",$F858,IFERROR(IF($D858="In",INDEX('Products'!$E$6:$E$505,MATCH($B858,'Products'!$A$6:$A$505,0)),INDEX('Products'!$F$6:$F$505,MATCH($B858,'Products'!$A$6:$A$505,0))),"")))</f>
      </c>
      <c r="H858" s="15">
        <f>IF(OR($E858="",$G858=""),"",$E858*$G858)</f>
      </c>
      <c r="I858" s="15">
        <f>IF(AND($D858="Out",$E858&lt;&gt;"",$G858&lt;&gt;""),$E858*($G858-IFERROR(INDEX('Products'!$E$6:$E$505,MATCH($B858,'Products'!$A$6:$A$505,0)),0)),"")</f>
      </c>
      <c r="J858" s="12"/>
    </row>
    <row r="859" spans="1:10" x14ac:dyDescent="0.25">
      <c r="A859" s="17"/>
      <c r="B859" s="12"/>
      <c r="C859" s="16">
        <f>IF($B859="","",IFERROR(INDEX('Products'!$B$6:$B$505,MATCH($B859,'Products'!$A$6:$A$505,0)),"Unknown code"))</f>
      </c>
      <c r="D859" s="12"/>
      <c r="E859" s="14"/>
      <c r="F859" s="14"/>
      <c r="G859" s="15">
        <f>IF(OR($B859="",$D859=""),"",IF($F859&lt;&gt;"",$F859,IFERROR(IF($D859="In",INDEX('Products'!$E$6:$E$505,MATCH($B859,'Products'!$A$6:$A$505,0)),INDEX('Products'!$F$6:$F$505,MATCH($B859,'Products'!$A$6:$A$505,0))),"")))</f>
      </c>
      <c r="H859" s="15">
        <f>IF(OR($E859="",$G859=""),"",$E859*$G859)</f>
      </c>
      <c r="I859" s="15">
        <f>IF(AND($D859="Out",$E859&lt;&gt;"",$G859&lt;&gt;""),$E859*($G859-IFERROR(INDEX('Products'!$E$6:$E$505,MATCH($B859,'Products'!$A$6:$A$505,0)),0)),"")</f>
      </c>
      <c r="J859" s="12"/>
    </row>
    <row r="860" spans="1:10" x14ac:dyDescent="0.25">
      <c r="A860" s="17"/>
      <c r="B860" s="12"/>
      <c r="C860" s="16">
        <f>IF($B860="","",IFERROR(INDEX('Products'!$B$6:$B$505,MATCH($B860,'Products'!$A$6:$A$505,0)),"Unknown code"))</f>
      </c>
      <c r="D860" s="12"/>
      <c r="E860" s="14"/>
      <c r="F860" s="14"/>
      <c r="G860" s="15">
        <f>IF(OR($B860="",$D860=""),"",IF($F860&lt;&gt;"",$F860,IFERROR(IF($D860="In",INDEX('Products'!$E$6:$E$505,MATCH($B860,'Products'!$A$6:$A$505,0)),INDEX('Products'!$F$6:$F$505,MATCH($B860,'Products'!$A$6:$A$505,0))),"")))</f>
      </c>
      <c r="H860" s="15">
        <f>IF(OR($E860="",$G860=""),"",$E860*$G860)</f>
      </c>
      <c r="I860" s="15">
        <f>IF(AND($D860="Out",$E860&lt;&gt;"",$G860&lt;&gt;""),$E860*($G860-IFERROR(INDEX('Products'!$E$6:$E$505,MATCH($B860,'Products'!$A$6:$A$505,0)),0)),"")</f>
      </c>
      <c r="J860" s="12"/>
    </row>
    <row r="861" spans="1:10" x14ac:dyDescent="0.25">
      <c r="A861" s="17"/>
      <c r="B861" s="12"/>
      <c r="C861" s="16">
        <f>IF($B861="","",IFERROR(INDEX('Products'!$B$6:$B$505,MATCH($B861,'Products'!$A$6:$A$505,0)),"Unknown code"))</f>
      </c>
      <c r="D861" s="12"/>
      <c r="E861" s="14"/>
      <c r="F861" s="14"/>
      <c r="G861" s="15">
        <f>IF(OR($B861="",$D861=""),"",IF($F861&lt;&gt;"",$F861,IFERROR(IF($D861="In",INDEX('Products'!$E$6:$E$505,MATCH($B861,'Products'!$A$6:$A$505,0)),INDEX('Products'!$F$6:$F$505,MATCH($B861,'Products'!$A$6:$A$505,0))),"")))</f>
      </c>
      <c r="H861" s="15">
        <f>IF(OR($E861="",$G861=""),"",$E861*$G861)</f>
      </c>
      <c r="I861" s="15">
        <f>IF(AND($D861="Out",$E861&lt;&gt;"",$G861&lt;&gt;""),$E861*($G861-IFERROR(INDEX('Products'!$E$6:$E$505,MATCH($B861,'Products'!$A$6:$A$505,0)),0)),"")</f>
      </c>
      <c r="J861" s="12"/>
    </row>
    <row r="862" spans="1:10" x14ac:dyDescent="0.25">
      <c r="A862" s="17"/>
      <c r="B862" s="12"/>
      <c r="C862" s="16">
        <f>IF($B862="","",IFERROR(INDEX('Products'!$B$6:$B$505,MATCH($B862,'Products'!$A$6:$A$505,0)),"Unknown code"))</f>
      </c>
      <c r="D862" s="12"/>
      <c r="E862" s="14"/>
      <c r="F862" s="14"/>
      <c r="G862" s="15">
        <f>IF(OR($B862="",$D862=""),"",IF($F862&lt;&gt;"",$F862,IFERROR(IF($D862="In",INDEX('Products'!$E$6:$E$505,MATCH($B862,'Products'!$A$6:$A$505,0)),INDEX('Products'!$F$6:$F$505,MATCH($B862,'Products'!$A$6:$A$505,0))),"")))</f>
      </c>
      <c r="H862" s="15">
        <f>IF(OR($E862="",$G862=""),"",$E862*$G862)</f>
      </c>
      <c r="I862" s="15">
        <f>IF(AND($D862="Out",$E862&lt;&gt;"",$G862&lt;&gt;""),$E862*($G862-IFERROR(INDEX('Products'!$E$6:$E$505,MATCH($B862,'Products'!$A$6:$A$505,0)),0)),"")</f>
      </c>
      <c r="J862" s="12"/>
    </row>
    <row r="863" spans="1:10" x14ac:dyDescent="0.25">
      <c r="A863" s="17"/>
      <c r="B863" s="12"/>
      <c r="C863" s="16">
        <f>IF($B863="","",IFERROR(INDEX('Products'!$B$6:$B$505,MATCH($B863,'Products'!$A$6:$A$505,0)),"Unknown code"))</f>
      </c>
      <c r="D863" s="12"/>
      <c r="E863" s="14"/>
      <c r="F863" s="14"/>
      <c r="G863" s="15">
        <f>IF(OR($B863="",$D863=""),"",IF($F863&lt;&gt;"",$F863,IFERROR(IF($D863="In",INDEX('Products'!$E$6:$E$505,MATCH($B863,'Products'!$A$6:$A$505,0)),INDEX('Products'!$F$6:$F$505,MATCH($B863,'Products'!$A$6:$A$505,0))),"")))</f>
      </c>
      <c r="H863" s="15">
        <f>IF(OR($E863="",$G863=""),"",$E863*$G863)</f>
      </c>
      <c r="I863" s="15">
        <f>IF(AND($D863="Out",$E863&lt;&gt;"",$G863&lt;&gt;""),$E863*($G863-IFERROR(INDEX('Products'!$E$6:$E$505,MATCH($B863,'Products'!$A$6:$A$505,0)),0)),"")</f>
      </c>
      <c r="J863" s="12"/>
    </row>
    <row r="864" spans="1:10" x14ac:dyDescent="0.25">
      <c r="A864" s="17"/>
      <c r="B864" s="12"/>
      <c r="C864" s="16">
        <f>IF($B864="","",IFERROR(INDEX('Products'!$B$6:$B$505,MATCH($B864,'Products'!$A$6:$A$505,0)),"Unknown code"))</f>
      </c>
      <c r="D864" s="12"/>
      <c r="E864" s="14"/>
      <c r="F864" s="14"/>
      <c r="G864" s="15">
        <f>IF(OR($B864="",$D864=""),"",IF($F864&lt;&gt;"",$F864,IFERROR(IF($D864="In",INDEX('Products'!$E$6:$E$505,MATCH($B864,'Products'!$A$6:$A$505,0)),INDEX('Products'!$F$6:$F$505,MATCH($B864,'Products'!$A$6:$A$505,0))),"")))</f>
      </c>
      <c r="H864" s="15">
        <f>IF(OR($E864="",$G864=""),"",$E864*$G864)</f>
      </c>
      <c r="I864" s="15">
        <f>IF(AND($D864="Out",$E864&lt;&gt;"",$G864&lt;&gt;""),$E864*($G864-IFERROR(INDEX('Products'!$E$6:$E$505,MATCH($B864,'Products'!$A$6:$A$505,0)),0)),"")</f>
      </c>
      <c r="J864" s="12"/>
    </row>
    <row r="865" spans="1:10" x14ac:dyDescent="0.25">
      <c r="A865" s="17"/>
      <c r="B865" s="12"/>
      <c r="C865" s="16">
        <f>IF($B865="","",IFERROR(INDEX('Products'!$B$6:$B$505,MATCH($B865,'Products'!$A$6:$A$505,0)),"Unknown code"))</f>
      </c>
      <c r="D865" s="12"/>
      <c r="E865" s="14"/>
      <c r="F865" s="14"/>
      <c r="G865" s="15">
        <f>IF(OR($B865="",$D865=""),"",IF($F865&lt;&gt;"",$F865,IFERROR(IF($D865="In",INDEX('Products'!$E$6:$E$505,MATCH($B865,'Products'!$A$6:$A$505,0)),INDEX('Products'!$F$6:$F$505,MATCH($B865,'Products'!$A$6:$A$505,0))),"")))</f>
      </c>
      <c r="H865" s="15">
        <f>IF(OR($E865="",$G865=""),"",$E865*$G865)</f>
      </c>
      <c r="I865" s="15">
        <f>IF(AND($D865="Out",$E865&lt;&gt;"",$G865&lt;&gt;""),$E865*($G865-IFERROR(INDEX('Products'!$E$6:$E$505,MATCH($B865,'Products'!$A$6:$A$505,0)),0)),"")</f>
      </c>
      <c r="J865" s="12"/>
    </row>
    <row r="866" spans="1:10" x14ac:dyDescent="0.25">
      <c r="A866" s="17"/>
      <c r="B866" s="12"/>
      <c r="C866" s="16">
        <f>IF($B866="","",IFERROR(INDEX('Products'!$B$6:$B$505,MATCH($B866,'Products'!$A$6:$A$505,0)),"Unknown code"))</f>
      </c>
      <c r="D866" s="12"/>
      <c r="E866" s="14"/>
      <c r="F866" s="14"/>
      <c r="G866" s="15">
        <f>IF(OR($B866="",$D866=""),"",IF($F866&lt;&gt;"",$F866,IFERROR(IF($D866="In",INDEX('Products'!$E$6:$E$505,MATCH($B866,'Products'!$A$6:$A$505,0)),INDEX('Products'!$F$6:$F$505,MATCH($B866,'Products'!$A$6:$A$505,0))),"")))</f>
      </c>
      <c r="H866" s="15">
        <f>IF(OR($E866="",$G866=""),"",$E866*$G866)</f>
      </c>
      <c r="I866" s="15">
        <f>IF(AND($D866="Out",$E866&lt;&gt;"",$G866&lt;&gt;""),$E866*($G866-IFERROR(INDEX('Products'!$E$6:$E$505,MATCH($B866,'Products'!$A$6:$A$505,0)),0)),"")</f>
      </c>
      <c r="J866" s="12"/>
    </row>
    <row r="867" spans="1:10" x14ac:dyDescent="0.25">
      <c r="A867" s="17"/>
      <c r="B867" s="12"/>
      <c r="C867" s="16">
        <f>IF($B867="","",IFERROR(INDEX('Products'!$B$6:$B$505,MATCH($B867,'Products'!$A$6:$A$505,0)),"Unknown code"))</f>
      </c>
      <c r="D867" s="12"/>
      <c r="E867" s="14"/>
      <c r="F867" s="14"/>
      <c r="G867" s="15">
        <f>IF(OR($B867="",$D867=""),"",IF($F867&lt;&gt;"",$F867,IFERROR(IF($D867="In",INDEX('Products'!$E$6:$E$505,MATCH($B867,'Products'!$A$6:$A$505,0)),INDEX('Products'!$F$6:$F$505,MATCH($B867,'Products'!$A$6:$A$505,0))),"")))</f>
      </c>
      <c r="H867" s="15">
        <f>IF(OR($E867="",$G867=""),"",$E867*$G867)</f>
      </c>
      <c r="I867" s="15">
        <f>IF(AND($D867="Out",$E867&lt;&gt;"",$G867&lt;&gt;""),$E867*($G867-IFERROR(INDEX('Products'!$E$6:$E$505,MATCH($B867,'Products'!$A$6:$A$505,0)),0)),"")</f>
      </c>
      <c r="J867" s="12"/>
    </row>
    <row r="868" spans="1:10" x14ac:dyDescent="0.25">
      <c r="A868" s="17"/>
      <c r="B868" s="12"/>
      <c r="C868" s="16">
        <f>IF($B868="","",IFERROR(INDEX('Products'!$B$6:$B$505,MATCH($B868,'Products'!$A$6:$A$505,0)),"Unknown code"))</f>
      </c>
      <c r="D868" s="12"/>
      <c r="E868" s="14"/>
      <c r="F868" s="14"/>
      <c r="G868" s="15">
        <f>IF(OR($B868="",$D868=""),"",IF($F868&lt;&gt;"",$F868,IFERROR(IF($D868="In",INDEX('Products'!$E$6:$E$505,MATCH($B868,'Products'!$A$6:$A$505,0)),INDEX('Products'!$F$6:$F$505,MATCH($B868,'Products'!$A$6:$A$505,0))),"")))</f>
      </c>
      <c r="H868" s="15">
        <f>IF(OR($E868="",$G868=""),"",$E868*$G868)</f>
      </c>
      <c r="I868" s="15">
        <f>IF(AND($D868="Out",$E868&lt;&gt;"",$G868&lt;&gt;""),$E868*($G868-IFERROR(INDEX('Products'!$E$6:$E$505,MATCH($B868,'Products'!$A$6:$A$505,0)),0)),"")</f>
      </c>
      <c r="J868" s="12"/>
    </row>
    <row r="869" spans="1:10" x14ac:dyDescent="0.25">
      <c r="A869" s="17"/>
      <c r="B869" s="12"/>
      <c r="C869" s="16">
        <f>IF($B869="","",IFERROR(INDEX('Products'!$B$6:$B$505,MATCH($B869,'Products'!$A$6:$A$505,0)),"Unknown code"))</f>
      </c>
      <c r="D869" s="12"/>
      <c r="E869" s="14"/>
      <c r="F869" s="14"/>
      <c r="G869" s="15">
        <f>IF(OR($B869="",$D869=""),"",IF($F869&lt;&gt;"",$F869,IFERROR(IF($D869="In",INDEX('Products'!$E$6:$E$505,MATCH($B869,'Products'!$A$6:$A$505,0)),INDEX('Products'!$F$6:$F$505,MATCH($B869,'Products'!$A$6:$A$505,0))),"")))</f>
      </c>
      <c r="H869" s="15">
        <f>IF(OR($E869="",$G869=""),"",$E869*$G869)</f>
      </c>
      <c r="I869" s="15">
        <f>IF(AND($D869="Out",$E869&lt;&gt;"",$G869&lt;&gt;""),$E869*($G869-IFERROR(INDEX('Products'!$E$6:$E$505,MATCH($B869,'Products'!$A$6:$A$505,0)),0)),"")</f>
      </c>
      <c r="J869" s="12"/>
    </row>
    <row r="870" spans="1:10" x14ac:dyDescent="0.25">
      <c r="A870" s="17"/>
      <c r="B870" s="12"/>
      <c r="C870" s="16">
        <f>IF($B870="","",IFERROR(INDEX('Products'!$B$6:$B$505,MATCH($B870,'Products'!$A$6:$A$505,0)),"Unknown code"))</f>
      </c>
      <c r="D870" s="12"/>
      <c r="E870" s="14"/>
      <c r="F870" s="14"/>
      <c r="G870" s="15">
        <f>IF(OR($B870="",$D870=""),"",IF($F870&lt;&gt;"",$F870,IFERROR(IF($D870="In",INDEX('Products'!$E$6:$E$505,MATCH($B870,'Products'!$A$6:$A$505,0)),INDEX('Products'!$F$6:$F$505,MATCH($B870,'Products'!$A$6:$A$505,0))),"")))</f>
      </c>
      <c r="H870" s="15">
        <f>IF(OR($E870="",$G870=""),"",$E870*$G870)</f>
      </c>
      <c r="I870" s="15">
        <f>IF(AND($D870="Out",$E870&lt;&gt;"",$G870&lt;&gt;""),$E870*($G870-IFERROR(INDEX('Products'!$E$6:$E$505,MATCH($B870,'Products'!$A$6:$A$505,0)),0)),"")</f>
      </c>
      <c r="J870" s="12"/>
    </row>
    <row r="871" spans="1:10" x14ac:dyDescent="0.25">
      <c r="A871" s="17"/>
      <c r="B871" s="12"/>
      <c r="C871" s="16">
        <f>IF($B871="","",IFERROR(INDEX('Products'!$B$6:$B$505,MATCH($B871,'Products'!$A$6:$A$505,0)),"Unknown code"))</f>
      </c>
      <c r="D871" s="12"/>
      <c r="E871" s="14"/>
      <c r="F871" s="14"/>
      <c r="G871" s="15">
        <f>IF(OR($B871="",$D871=""),"",IF($F871&lt;&gt;"",$F871,IFERROR(IF($D871="In",INDEX('Products'!$E$6:$E$505,MATCH($B871,'Products'!$A$6:$A$505,0)),INDEX('Products'!$F$6:$F$505,MATCH($B871,'Products'!$A$6:$A$505,0))),"")))</f>
      </c>
      <c r="H871" s="15">
        <f>IF(OR($E871="",$G871=""),"",$E871*$G871)</f>
      </c>
      <c r="I871" s="15">
        <f>IF(AND($D871="Out",$E871&lt;&gt;"",$G871&lt;&gt;""),$E871*($G871-IFERROR(INDEX('Products'!$E$6:$E$505,MATCH($B871,'Products'!$A$6:$A$505,0)),0)),"")</f>
      </c>
      <c r="J871" s="12"/>
    </row>
    <row r="872" spans="1:10" x14ac:dyDescent="0.25">
      <c r="A872" s="17"/>
      <c r="B872" s="12"/>
      <c r="C872" s="16">
        <f>IF($B872="","",IFERROR(INDEX('Products'!$B$6:$B$505,MATCH($B872,'Products'!$A$6:$A$505,0)),"Unknown code"))</f>
      </c>
      <c r="D872" s="12"/>
      <c r="E872" s="14"/>
      <c r="F872" s="14"/>
      <c r="G872" s="15">
        <f>IF(OR($B872="",$D872=""),"",IF($F872&lt;&gt;"",$F872,IFERROR(IF($D872="In",INDEX('Products'!$E$6:$E$505,MATCH($B872,'Products'!$A$6:$A$505,0)),INDEX('Products'!$F$6:$F$505,MATCH($B872,'Products'!$A$6:$A$505,0))),"")))</f>
      </c>
      <c r="H872" s="15">
        <f>IF(OR($E872="",$G872=""),"",$E872*$G872)</f>
      </c>
      <c r="I872" s="15">
        <f>IF(AND($D872="Out",$E872&lt;&gt;"",$G872&lt;&gt;""),$E872*($G872-IFERROR(INDEX('Products'!$E$6:$E$505,MATCH($B872,'Products'!$A$6:$A$505,0)),0)),"")</f>
      </c>
      <c r="J872" s="12"/>
    </row>
    <row r="873" spans="1:10" x14ac:dyDescent="0.25">
      <c r="A873" s="17"/>
      <c r="B873" s="12"/>
      <c r="C873" s="16">
        <f>IF($B873="","",IFERROR(INDEX('Products'!$B$6:$B$505,MATCH($B873,'Products'!$A$6:$A$505,0)),"Unknown code"))</f>
      </c>
      <c r="D873" s="12"/>
      <c r="E873" s="14"/>
      <c r="F873" s="14"/>
      <c r="G873" s="15">
        <f>IF(OR($B873="",$D873=""),"",IF($F873&lt;&gt;"",$F873,IFERROR(IF($D873="In",INDEX('Products'!$E$6:$E$505,MATCH($B873,'Products'!$A$6:$A$505,0)),INDEX('Products'!$F$6:$F$505,MATCH($B873,'Products'!$A$6:$A$505,0))),"")))</f>
      </c>
      <c r="H873" s="15">
        <f>IF(OR($E873="",$G873=""),"",$E873*$G873)</f>
      </c>
      <c r="I873" s="15">
        <f>IF(AND($D873="Out",$E873&lt;&gt;"",$G873&lt;&gt;""),$E873*($G873-IFERROR(INDEX('Products'!$E$6:$E$505,MATCH($B873,'Products'!$A$6:$A$505,0)),0)),"")</f>
      </c>
      <c r="J873" s="12"/>
    </row>
    <row r="874" spans="1:10" x14ac:dyDescent="0.25">
      <c r="A874" s="17"/>
      <c r="B874" s="12"/>
      <c r="C874" s="16">
        <f>IF($B874="","",IFERROR(INDEX('Products'!$B$6:$B$505,MATCH($B874,'Products'!$A$6:$A$505,0)),"Unknown code"))</f>
      </c>
      <c r="D874" s="12"/>
      <c r="E874" s="14"/>
      <c r="F874" s="14"/>
      <c r="G874" s="15">
        <f>IF(OR($B874="",$D874=""),"",IF($F874&lt;&gt;"",$F874,IFERROR(IF($D874="In",INDEX('Products'!$E$6:$E$505,MATCH($B874,'Products'!$A$6:$A$505,0)),INDEX('Products'!$F$6:$F$505,MATCH($B874,'Products'!$A$6:$A$505,0))),"")))</f>
      </c>
      <c r="H874" s="15">
        <f>IF(OR($E874="",$G874=""),"",$E874*$G874)</f>
      </c>
      <c r="I874" s="15">
        <f>IF(AND($D874="Out",$E874&lt;&gt;"",$G874&lt;&gt;""),$E874*($G874-IFERROR(INDEX('Products'!$E$6:$E$505,MATCH($B874,'Products'!$A$6:$A$505,0)),0)),"")</f>
      </c>
      <c r="J874" s="12"/>
    </row>
    <row r="875" spans="1:10" x14ac:dyDescent="0.25">
      <c r="A875" s="17"/>
      <c r="B875" s="12"/>
      <c r="C875" s="16">
        <f>IF($B875="","",IFERROR(INDEX('Products'!$B$6:$B$505,MATCH($B875,'Products'!$A$6:$A$505,0)),"Unknown code"))</f>
      </c>
      <c r="D875" s="12"/>
      <c r="E875" s="14"/>
      <c r="F875" s="14"/>
      <c r="G875" s="15">
        <f>IF(OR($B875="",$D875=""),"",IF($F875&lt;&gt;"",$F875,IFERROR(IF($D875="In",INDEX('Products'!$E$6:$E$505,MATCH($B875,'Products'!$A$6:$A$505,0)),INDEX('Products'!$F$6:$F$505,MATCH($B875,'Products'!$A$6:$A$505,0))),"")))</f>
      </c>
      <c r="H875" s="15">
        <f>IF(OR($E875="",$G875=""),"",$E875*$G875)</f>
      </c>
      <c r="I875" s="15">
        <f>IF(AND($D875="Out",$E875&lt;&gt;"",$G875&lt;&gt;""),$E875*($G875-IFERROR(INDEX('Products'!$E$6:$E$505,MATCH($B875,'Products'!$A$6:$A$505,0)),0)),"")</f>
      </c>
      <c r="J875" s="12"/>
    </row>
    <row r="876" spans="1:10" x14ac:dyDescent="0.25">
      <c r="A876" s="17"/>
      <c r="B876" s="12"/>
      <c r="C876" s="16">
        <f>IF($B876="","",IFERROR(INDEX('Products'!$B$6:$B$505,MATCH($B876,'Products'!$A$6:$A$505,0)),"Unknown code"))</f>
      </c>
      <c r="D876" s="12"/>
      <c r="E876" s="14"/>
      <c r="F876" s="14"/>
      <c r="G876" s="15">
        <f>IF(OR($B876="",$D876=""),"",IF($F876&lt;&gt;"",$F876,IFERROR(IF($D876="In",INDEX('Products'!$E$6:$E$505,MATCH($B876,'Products'!$A$6:$A$505,0)),INDEX('Products'!$F$6:$F$505,MATCH($B876,'Products'!$A$6:$A$505,0))),"")))</f>
      </c>
      <c r="H876" s="15">
        <f>IF(OR($E876="",$G876=""),"",$E876*$G876)</f>
      </c>
      <c r="I876" s="15">
        <f>IF(AND($D876="Out",$E876&lt;&gt;"",$G876&lt;&gt;""),$E876*($G876-IFERROR(INDEX('Products'!$E$6:$E$505,MATCH($B876,'Products'!$A$6:$A$505,0)),0)),"")</f>
      </c>
      <c r="J876" s="12"/>
    </row>
    <row r="877" spans="1:10" x14ac:dyDescent="0.25">
      <c r="A877" s="17"/>
      <c r="B877" s="12"/>
      <c r="C877" s="16">
        <f>IF($B877="","",IFERROR(INDEX('Products'!$B$6:$B$505,MATCH($B877,'Products'!$A$6:$A$505,0)),"Unknown code"))</f>
      </c>
      <c r="D877" s="12"/>
      <c r="E877" s="14"/>
      <c r="F877" s="14"/>
      <c r="G877" s="15">
        <f>IF(OR($B877="",$D877=""),"",IF($F877&lt;&gt;"",$F877,IFERROR(IF($D877="In",INDEX('Products'!$E$6:$E$505,MATCH($B877,'Products'!$A$6:$A$505,0)),INDEX('Products'!$F$6:$F$505,MATCH($B877,'Products'!$A$6:$A$505,0))),"")))</f>
      </c>
      <c r="H877" s="15">
        <f>IF(OR($E877="",$G877=""),"",$E877*$G877)</f>
      </c>
      <c r="I877" s="15">
        <f>IF(AND($D877="Out",$E877&lt;&gt;"",$G877&lt;&gt;""),$E877*($G877-IFERROR(INDEX('Products'!$E$6:$E$505,MATCH($B877,'Products'!$A$6:$A$505,0)),0)),"")</f>
      </c>
      <c r="J877" s="12"/>
    </row>
    <row r="878" spans="1:10" x14ac:dyDescent="0.25">
      <c r="A878" s="17"/>
      <c r="B878" s="12"/>
      <c r="C878" s="16">
        <f>IF($B878="","",IFERROR(INDEX('Products'!$B$6:$B$505,MATCH($B878,'Products'!$A$6:$A$505,0)),"Unknown code"))</f>
      </c>
      <c r="D878" s="12"/>
      <c r="E878" s="14"/>
      <c r="F878" s="14"/>
      <c r="G878" s="15">
        <f>IF(OR($B878="",$D878=""),"",IF($F878&lt;&gt;"",$F878,IFERROR(IF($D878="In",INDEX('Products'!$E$6:$E$505,MATCH($B878,'Products'!$A$6:$A$505,0)),INDEX('Products'!$F$6:$F$505,MATCH($B878,'Products'!$A$6:$A$505,0))),"")))</f>
      </c>
      <c r="H878" s="15">
        <f>IF(OR($E878="",$G878=""),"",$E878*$G878)</f>
      </c>
      <c r="I878" s="15">
        <f>IF(AND($D878="Out",$E878&lt;&gt;"",$G878&lt;&gt;""),$E878*($G878-IFERROR(INDEX('Products'!$E$6:$E$505,MATCH($B878,'Products'!$A$6:$A$505,0)),0)),"")</f>
      </c>
      <c r="J878" s="12"/>
    </row>
    <row r="879" spans="1:10" x14ac:dyDescent="0.25">
      <c r="A879" s="17"/>
      <c r="B879" s="12"/>
      <c r="C879" s="16">
        <f>IF($B879="","",IFERROR(INDEX('Products'!$B$6:$B$505,MATCH($B879,'Products'!$A$6:$A$505,0)),"Unknown code"))</f>
      </c>
      <c r="D879" s="12"/>
      <c r="E879" s="14"/>
      <c r="F879" s="14"/>
      <c r="G879" s="15">
        <f>IF(OR($B879="",$D879=""),"",IF($F879&lt;&gt;"",$F879,IFERROR(IF($D879="In",INDEX('Products'!$E$6:$E$505,MATCH($B879,'Products'!$A$6:$A$505,0)),INDEX('Products'!$F$6:$F$505,MATCH($B879,'Products'!$A$6:$A$505,0))),"")))</f>
      </c>
      <c r="H879" s="15">
        <f>IF(OR($E879="",$G879=""),"",$E879*$G879)</f>
      </c>
      <c r="I879" s="15">
        <f>IF(AND($D879="Out",$E879&lt;&gt;"",$G879&lt;&gt;""),$E879*($G879-IFERROR(INDEX('Products'!$E$6:$E$505,MATCH($B879,'Products'!$A$6:$A$505,0)),0)),"")</f>
      </c>
      <c r="J879" s="12"/>
    </row>
    <row r="880" spans="1:10" x14ac:dyDescent="0.25">
      <c r="A880" s="17"/>
      <c r="B880" s="12"/>
      <c r="C880" s="16">
        <f>IF($B880="","",IFERROR(INDEX('Products'!$B$6:$B$505,MATCH($B880,'Products'!$A$6:$A$505,0)),"Unknown code"))</f>
      </c>
      <c r="D880" s="12"/>
      <c r="E880" s="14"/>
      <c r="F880" s="14"/>
      <c r="G880" s="15">
        <f>IF(OR($B880="",$D880=""),"",IF($F880&lt;&gt;"",$F880,IFERROR(IF($D880="In",INDEX('Products'!$E$6:$E$505,MATCH($B880,'Products'!$A$6:$A$505,0)),INDEX('Products'!$F$6:$F$505,MATCH($B880,'Products'!$A$6:$A$505,0))),"")))</f>
      </c>
      <c r="H880" s="15">
        <f>IF(OR($E880="",$G880=""),"",$E880*$G880)</f>
      </c>
      <c r="I880" s="15">
        <f>IF(AND($D880="Out",$E880&lt;&gt;"",$G880&lt;&gt;""),$E880*($G880-IFERROR(INDEX('Products'!$E$6:$E$505,MATCH($B880,'Products'!$A$6:$A$505,0)),0)),"")</f>
      </c>
      <c r="J880" s="12"/>
    </row>
    <row r="881" spans="1:10" x14ac:dyDescent="0.25">
      <c r="A881" s="17"/>
      <c r="B881" s="12"/>
      <c r="C881" s="16">
        <f>IF($B881="","",IFERROR(INDEX('Products'!$B$6:$B$505,MATCH($B881,'Products'!$A$6:$A$505,0)),"Unknown code"))</f>
      </c>
      <c r="D881" s="12"/>
      <c r="E881" s="14"/>
      <c r="F881" s="14"/>
      <c r="G881" s="15">
        <f>IF(OR($B881="",$D881=""),"",IF($F881&lt;&gt;"",$F881,IFERROR(IF($D881="In",INDEX('Products'!$E$6:$E$505,MATCH($B881,'Products'!$A$6:$A$505,0)),INDEX('Products'!$F$6:$F$505,MATCH($B881,'Products'!$A$6:$A$505,0))),"")))</f>
      </c>
      <c r="H881" s="15">
        <f>IF(OR($E881="",$G881=""),"",$E881*$G881)</f>
      </c>
      <c r="I881" s="15">
        <f>IF(AND($D881="Out",$E881&lt;&gt;"",$G881&lt;&gt;""),$E881*($G881-IFERROR(INDEX('Products'!$E$6:$E$505,MATCH($B881,'Products'!$A$6:$A$505,0)),0)),"")</f>
      </c>
      <c r="J881" s="12"/>
    </row>
    <row r="882" spans="1:10" x14ac:dyDescent="0.25">
      <c r="A882" s="17"/>
      <c r="B882" s="12"/>
      <c r="C882" s="16">
        <f>IF($B882="","",IFERROR(INDEX('Products'!$B$6:$B$505,MATCH($B882,'Products'!$A$6:$A$505,0)),"Unknown code"))</f>
      </c>
      <c r="D882" s="12"/>
      <c r="E882" s="14"/>
      <c r="F882" s="14"/>
      <c r="G882" s="15">
        <f>IF(OR($B882="",$D882=""),"",IF($F882&lt;&gt;"",$F882,IFERROR(IF($D882="In",INDEX('Products'!$E$6:$E$505,MATCH($B882,'Products'!$A$6:$A$505,0)),INDEX('Products'!$F$6:$F$505,MATCH($B882,'Products'!$A$6:$A$505,0))),"")))</f>
      </c>
      <c r="H882" s="15">
        <f>IF(OR($E882="",$G882=""),"",$E882*$G882)</f>
      </c>
      <c r="I882" s="15">
        <f>IF(AND($D882="Out",$E882&lt;&gt;"",$G882&lt;&gt;""),$E882*($G882-IFERROR(INDEX('Products'!$E$6:$E$505,MATCH($B882,'Products'!$A$6:$A$505,0)),0)),"")</f>
      </c>
      <c r="J882" s="12"/>
    </row>
    <row r="883" spans="1:10" x14ac:dyDescent="0.25">
      <c r="A883" s="17"/>
      <c r="B883" s="12"/>
      <c r="C883" s="16">
        <f>IF($B883="","",IFERROR(INDEX('Products'!$B$6:$B$505,MATCH($B883,'Products'!$A$6:$A$505,0)),"Unknown code"))</f>
      </c>
      <c r="D883" s="12"/>
      <c r="E883" s="14"/>
      <c r="F883" s="14"/>
      <c r="G883" s="15">
        <f>IF(OR($B883="",$D883=""),"",IF($F883&lt;&gt;"",$F883,IFERROR(IF($D883="In",INDEX('Products'!$E$6:$E$505,MATCH($B883,'Products'!$A$6:$A$505,0)),INDEX('Products'!$F$6:$F$505,MATCH($B883,'Products'!$A$6:$A$505,0))),"")))</f>
      </c>
      <c r="H883" s="15">
        <f>IF(OR($E883="",$G883=""),"",$E883*$G883)</f>
      </c>
      <c r="I883" s="15">
        <f>IF(AND($D883="Out",$E883&lt;&gt;"",$G883&lt;&gt;""),$E883*($G883-IFERROR(INDEX('Products'!$E$6:$E$505,MATCH($B883,'Products'!$A$6:$A$505,0)),0)),"")</f>
      </c>
      <c r="J883" s="12"/>
    </row>
    <row r="884" spans="1:10" x14ac:dyDescent="0.25">
      <c r="A884" s="17"/>
      <c r="B884" s="12"/>
      <c r="C884" s="16">
        <f>IF($B884="","",IFERROR(INDEX('Products'!$B$6:$B$505,MATCH($B884,'Products'!$A$6:$A$505,0)),"Unknown code"))</f>
      </c>
      <c r="D884" s="12"/>
      <c r="E884" s="14"/>
      <c r="F884" s="14"/>
      <c r="G884" s="15">
        <f>IF(OR($B884="",$D884=""),"",IF($F884&lt;&gt;"",$F884,IFERROR(IF($D884="In",INDEX('Products'!$E$6:$E$505,MATCH($B884,'Products'!$A$6:$A$505,0)),INDEX('Products'!$F$6:$F$505,MATCH($B884,'Products'!$A$6:$A$505,0))),"")))</f>
      </c>
      <c r="H884" s="15">
        <f>IF(OR($E884="",$G884=""),"",$E884*$G884)</f>
      </c>
      <c r="I884" s="15">
        <f>IF(AND($D884="Out",$E884&lt;&gt;"",$G884&lt;&gt;""),$E884*($G884-IFERROR(INDEX('Products'!$E$6:$E$505,MATCH($B884,'Products'!$A$6:$A$505,0)),0)),"")</f>
      </c>
      <c r="J884" s="12"/>
    </row>
    <row r="885" spans="1:10" x14ac:dyDescent="0.25">
      <c r="A885" s="17"/>
      <c r="B885" s="12"/>
      <c r="C885" s="16">
        <f>IF($B885="","",IFERROR(INDEX('Products'!$B$6:$B$505,MATCH($B885,'Products'!$A$6:$A$505,0)),"Unknown code"))</f>
      </c>
      <c r="D885" s="12"/>
      <c r="E885" s="14"/>
      <c r="F885" s="14"/>
      <c r="G885" s="15">
        <f>IF(OR($B885="",$D885=""),"",IF($F885&lt;&gt;"",$F885,IFERROR(IF($D885="In",INDEX('Products'!$E$6:$E$505,MATCH($B885,'Products'!$A$6:$A$505,0)),INDEX('Products'!$F$6:$F$505,MATCH($B885,'Products'!$A$6:$A$505,0))),"")))</f>
      </c>
      <c r="H885" s="15">
        <f>IF(OR($E885="",$G885=""),"",$E885*$G885)</f>
      </c>
      <c r="I885" s="15">
        <f>IF(AND($D885="Out",$E885&lt;&gt;"",$G885&lt;&gt;""),$E885*($G885-IFERROR(INDEX('Products'!$E$6:$E$505,MATCH($B885,'Products'!$A$6:$A$505,0)),0)),"")</f>
      </c>
      <c r="J885" s="12"/>
    </row>
    <row r="886" spans="1:10" x14ac:dyDescent="0.25">
      <c r="A886" s="17"/>
      <c r="B886" s="12"/>
      <c r="C886" s="16">
        <f>IF($B886="","",IFERROR(INDEX('Products'!$B$6:$B$505,MATCH($B886,'Products'!$A$6:$A$505,0)),"Unknown code"))</f>
      </c>
      <c r="D886" s="12"/>
      <c r="E886" s="14"/>
      <c r="F886" s="14"/>
      <c r="G886" s="15">
        <f>IF(OR($B886="",$D886=""),"",IF($F886&lt;&gt;"",$F886,IFERROR(IF($D886="In",INDEX('Products'!$E$6:$E$505,MATCH($B886,'Products'!$A$6:$A$505,0)),INDEX('Products'!$F$6:$F$505,MATCH($B886,'Products'!$A$6:$A$505,0))),"")))</f>
      </c>
      <c r="H886" s="15">
        <f>IF(OR($E886="",$G886=""),"",$E886*$G886)</f>
      </c>
      <c r="I886" s="15">
        <f>IF(AND($D886="Out",$E886&lt;&gt;"",$G886&lt;&gt;""),$E886*($G886-IFERROR(INDEX('Products'!$E$6:$E$505,MATCH($B886,'Products'!$A$6:$A$505,0)),0)),"")</f>
      </c>
      <c r="J886" s="12"/>
    </row>
    <row r="887" spans="1:10" x14ac:dyDescent="0.25">
      <c r="A887" s="17"/>
      <c r="B887" s="12"/>
      <c r="C887" s="16">
        <f>IF($B887="","",IFERROR(INDEX('Products'!$B$6:$B$505,MATCH($B887,'Products'!$A$6:$A$505,0)),"Unknown code"))</f>
      </c>
      <c r="D887" s="12"/>
      <c r="E887" s="14"/>
      <c r="F887" s="14"/>
      <c r="G887" s="15">
        <f>IF(OR($B887="",$D887=""),"",IF($F887&lt;&gt;"",$F887,IFERROR(IF($D887="In",INDEX('Products'!$E$6:$E$505,MATCH($B887,'Products'!$A$6:$A$505,0)),INDEX('Products'!$F$6:$F$505,MATCH($B887,'Products'!$A$6:$A$505,0))),"")))</f>
      </c>
      <c r="H887" s="15">
        <f>IF(OR($E887="",$G887=""),"",$E887*$G887)</f>
      </c>
      <c r="I887" s="15">
        <f>IF(AND($D887="Out",$E887&lt;&gt;"",$G887&lt;&gt;""),$E887*($G887-IFERROR(INDEX('Products'!$E$6:$E$505,MATCH($B887,'Products'!$A$6:$A$505,0)),0)),"")</f>
      </c>
      <c r="J887" s="12"/>
    </row>
    <row r="888" spans="1:10" x14ac:dyDescent="0.25">
      <c r="A888" s="17"/>
      <c r="B888" s="12"/>
      <c r="C888" s="16">
        <f>IF($B888="","",IFERROR(INDEX('Products'!$B$6:$B$505,MATCH($B888,'Products'!$A$6:$A$505,0)),"Unknown code"))</f>
      </c>
      <c r="D888" s="12"/>
      <c r="E888" s="14"/>
      <c r="F888" s="14"/>
      <c r="G888" s="15">
        <f>IF(OR($B888="",$D888=""),"",IF($F888&lt;&gt;"",$F888,IFERROR(IF($D888="In",INDEX('Products'!$E$6:$E$505,MATCH($B888,'Products'!$A$6:$A$505,0)),INDEX('Products'!$F$6:$F$505,MATCH($B888,'Products'!$A$6:$A$505,0))),"")))</f>
      </c>
      <c r="H888" s="15">
        <f>IF(OR($E888="",$G888=""),"",$E888*$G888)</f>
      </c>
      <c r="I888" s="15">
        <f>IF(AND($D888="Out",$E888&lt;&gt;"",$G888&lt;&gt;""),$E888*($G888-IFERROR(INDEX('Products'!$E$6:$E$505,MATCH($B888,'Products'!$A$6:$A$505,0)),0)),"")</f>
      </c>
      <c r="J888" s="12"/>
    </row>
    <row r="889" spans="1:10" x14ac:dyDescent="0.25">
      <c r="A889" s="17"/>
      <c r="B889" s="12"/>
      <c r="C889" s="16">
        <f>IF($B889="","",IFERROR(INDEX('Products'!$B$6:$B$505,MATCH($B889,'Products'!$A$6:$A$505,0)),"Unknown code"))</f>
      </c>
      <c r="D889" s="12"/>
      <c r="E889" s="14"/>
      <c r="F889" s="14"/>
      <c r="G889" s="15">
        <f>IF(OR($B889="",$D889=""),"",IF($F889&lt;&gt;"",$F889,IFERROR(IF($D889="In",INDEX('Products'!$E$6:$E$505,MATCH($B889,'Products'!$A$6:$A$505,0)),INDEX('Products'!$F$6:$F$505,MATCH($B889,'Products'!$A$6:$A$505,0))),"")))</f>
      </c>
      <c r="H889" s="15">
        <f>IF(OR($E889="",$G889=""),"",$E889*$G889)</f>
      </c>
      <c r="I889" s="15">
        <f>IF(AND($D889="Out",$E889&lt;&gt;"",$G889&lt;&gt;""),$E889*($G889-IFERROR(INDEX('Products'!$E$6:$E$505,MATCH($B889,'Products'!$A$6:$A$505,0)),0)),"")</f>
      </c>
      <c r="J889" s="12"/>
    </row>
    <row r="890" spans="1:10" x14ac:dyDescent="0.25">
      <c r="A890" s="17"/>
      <c r="B890" s="12"/>
      <c r="C890" s="16">
        <f>IF($B890="","",IFERROR(INDEX('Products'!$B$6:$B$505,MATCH($B890,'Products'!$A$6:$A$505,0)),"Unknown code"))</f>
      </c>
      <c r="D890" s="12"/>
      <c r="E890" s="14"/>
      <c r="F890" s="14"/>
      <c r="G890" s="15">
        <f>IF(OR($B890="",$D890=""),"",IF($F890&lt;&gt;"",$F890,IFERROR(IF($D890="In",INDEX('Products'!$E$6:$E$505,MATCH($B890,'Products'!$A$6:$A$505,0)),INDEX('Products'!$F$6:$F$505,MATCH($B890,'Products'!$A$6:$A$505,0))),"")))</f>
      </c>
      <c r="H890" s="15">
        <f>IF(OR($E890="",$G890=""),"",$E890*$G890)</f>
      </c>
      <c r="I890" s="15">
        <f>IF(AND($D890="Out",$E890&lt;&gt;"",$G890&lt;&gt;""),$E890*($G890-IFERROR(INDEX('Products'!$E$6:$E$505,MATCH($B890,'Products'!$A$6:$A$505,0)),0)),"")</f>
      </c>
      <c r="J890" s="12"/>
    </row>
    <row r="891" spans="1:10" x14ac:dyDescent="0.25">
      <c r="A891" s="17"/>
      <c r="B891" s="12"/>
      <c r="C891" s="16">
        <f>IF($B891="","",IFERROR(INDEX('Products'!$B$6:$B$505,MATCH($B891,'Products'!$A$6:$A$505,0)),"Unknown code"))</f>
      </c>
      <c r="D891" s="12"/>
      <c r="E891" s="14"/>
      <c r="F891" s="14"/>
      <c r="G891" s="15">
        <f>IF(OR($B891="",$D891=""),"",IF($F891&lt;&gt;"",$F891,IFERROR(IF($D891="In",INDEX('Products'!$E$6:$E$505,MATCH($B891,'Products'!$A$6:$A$505,0)),INDEX('Products'!$F$6:$F$505,MATCH($B891,'Products'!$A$6:$A$505,0))),"")))</f>
      </c>
      <c r="H891" s="15">
        <f>IF(OR($E891="",$G891=""),"",$E891*$G891)</f>
      </c>
      <c r="I891" s="15">
        <f>IF(AND($D891="Out",$E891&lt;&gt;"",$G891&lt;&gt;""),$E891*($G891-IFERROR(INDEX('Products'!$E$6:$E$505,MATCH($B891,'Products'!$A$6:$A$505,0)),0)),"")</f>
      </c>
      <c r="J891" s="12"/>
    </row>
    <row r="892" spans="1:10" x14ac:dyDescent="0.25">
      <c r="A892" s="17"/>
      <c r="B892" s="12"/>
      <c r="C892" s="16">
        <f>IF($B892="","",IFERROR(INDEX('Products'!$B$6:$B$505,MATCH($B892,'Products'!$A$6:$A$505,0)),"Unknown code"))</f>
      </c>
      <c r="D892" s="12"/>
      <c r="E892" s="14"/>
      <c r="F892" s="14"/>
      <c r="G892" s="15">
        <f>IF(OR($B892="",$D892=""),"",IF($F892&lt;&gt;"",$F892,IFERROR(IF($D892="In",INDEX('Products'!$E$6:$E$505,MATCH($B892,'Products'!$A$6:$A$505,0)),INDEX('Products'!$F$6:$F$505,MATCH($B892,'Products'!$A$6:$A$505,0))),"")))</f>
      </c>
      <c r="H892" s="15">
        <f>IF(OR($E892="",$G892=""),"",$E892*$G892)</f>
      </c>
      <c r="I892" s="15">
        <f>IF(AND($D892="Out",$E892&lt;&gt;"",$G892&lt;&gt;""),$E892*($G892-IFERROR(INDEX('Products'!$E$6:$E$505,MATCH($B892,'Products'!$A$6:$A$505,0)),0)),"")</f>
      </c>
      <c r="J892" s="12"/>
    </row>
    <row r="893" spans="1:10" x14ac:dyDescent="0.25">
      <c r="A893" s="17"/>
      <c r="B893" s="12"/>
      <c r="C893" s="16">
        <f>IF($B893="","",IFERROR(INDEX('Products'!$B$6:$B$505,MATCH($B893,'Products'!$A$6:$A$505,0)),"Unknown code"))</f>
      </c>
      <c r="D893" s="12"/>
      <c r="E893" s="14"/>
      <c r="F893" s="14"/>
      <c r="G893" s="15">
        <f>IF(OR($B893="",$D893=""),"",IF($F893&lt;&gt;"",$F893,IFERROR(IF($D893="In",INDEX('Products'!$E$6:$E$505,MATCH($B893,'Products'!$A$6:$A$505,0)),INDEX('Products'!$F$6:$F$505,MATCH($B893,'Products'!$A$6:$A$505,0))),"")))</f>
      </c>
      <c r="H893" s="15">
        <f>IF(OR($E893="",$G893=""),"",$E893*$G893)</f>
      </c>
      <c r="I893" s="15">
        <f>IF(AND($D893="Out",$E893&lt;&gt;"",$G893&lt;&gt;""),$E893*($G893-IFERROR(INDEX('Products'!$E$6:$E$505,MATCH($B893,'Products'!$A$6:$A$505,0)),0)),"")</f>
      </c>
      <c r="J893" s="12"/>
    </row>
    <row r="894" spans="1:10" x14ac:dyDescent="0.25">
      <c r="A894" s="17"/>
      <c r="B894" s="12"/>
      <c r="C894" s="16">
        <f>IF($B894="","",IFERROR(INDEX('Products'!$B$6:$B$505,MATCH($B894,'Products'!$A$6:$A$505,0)),"Unknown code"))</f>
      </c>
      <c r="D894" s="12"/>
      <c r="E894" s="14"/>
      <c r="F894" s="14"/>
      <c r="G894" s="15">
        <f>IF(OR($B894="",$D894=""),"",IF($F894&lt;&gt;"",$F894,IFERROR(IF($D894="In",INDEX('Products'!$E$6:$E$505,MATCH($B894,'Products'!$A$6:$A$505,0)),INDEX('Products'!$F$6:$F$505,MATCH($B894,'Products'!$A$6:$A$505,0))),"")))</f>
      </c>
      <c r="H894" s="15">
        <f>IF(OR($E894="",$G894=""),"",$E894*$G894)</f>
      </c>
      <c r="I894" s="15">
        <f>IF(AND($D894="Out",$E894&lt;&gt;"",$G894&lt;&gt;""),$E894*($G894-IFERROR(INDEX('Products'!$E$6:$E$505,MATCH($B894,'Products'!$A$6:$A$505,0)),0)),"")</f>
      </c>
      <c r="J894" s="12"/>
    </row>
    <row r="895" spans="1:10" x14ac:dyDescent="0.25">
      <c r="A895" s="17"/>
      <c r="B895" s="12"/>
      <c r="C895" s="16">
        <f>IF($B895="","",IFERROR(INDEX('Products'!$B$6:$B$505,MATCH($B895,'Products'!$A$6:$A$505,0)),"Unknown code"))</f>
      </c>
      <c r="D895" s="12"/>
      <c r="E895" s="14"/>
      <c r="F895" s="14"/>
      <c r="G895" s="15">
        <f>IF(OR($B895="",$D895=""),"",IF($F895&lt;&gt;"",$F895,IFERROR(IF($D895="In",INDEX('Products'!$E$6:$E$505,MATCH($B895,'Products'!$A$6:$A$505,0)),INDEX('Products'!$F$6:$F$505,MATCH($B895,'Products'!$A$6:$A$505,0))),"")))</f>
      </c>
      <c r="H895" s="15">
        <f>IF(OR($E895="",$G895=""),"",$E895*$G895)</f>
      </c>
      <c r="I895" s="15">
        <f>IF(AND($D895="Out",$E895&lt;&gt;"",$G895&lt;&gt;""),$E895*($G895-IFERROR(INDEX('Products'!$E$6:$E$505,MATCH($B895,'Products'!$A$6:$A$505,0)),0)),"")</f>
      </c>
      <c r="J895" s="12"/>
    </row>
    <row r="896" spans="1:10" x14ac:dyDescent="0.25">
      <c r="A896" s="17"/>
      <c r="B896" s="12"/>
      <c r="C896" s="16">
        <f>IF($B896="","",IFERROR(INDEX('Products'!$B$6:$B$505,MATCH($B896,'Products'!$A$6:$A$505,0)),"Unknown code"))</f>
      </c>
      <c r="D896" s="12"/>
      <c r="E896" s="14"/>
      <c r="F896" s="14"/>
      <c r="G896" s="15">
        <f>IF(OR($B896="",$D896=""),"",IF($F896&lt;&gt;"",$F896,IFERROR(IF($D896="In",INDEX('Products'!$E$6:$E$505,MATCH($B896,'Products'!$A$6:$A$505,0)),INDEX('Products'!$F$6:$F$505,MATCH($B896,'Products'!$A$6:$A$505,0))),"")))</f>
      </c>
      <c r="H896" s="15">
        <f>IF(OR($E896="",$G896=""),"",$E896*$G896)</f>
      </c>
      <c r="I896" s="15">
        <f>IF(AND($D896="Out",$E896&lt;&gt;"",$G896&lt;&gt;""),$E896*($G896-IFERROR(INDEX('Products'!$E$6:$E$505,MATCH($B896,'Products'!$A$6:$A$505,0)),0)),"")</f>
      </c>
      <c r="J896" s="12"/>
    </row>
    <row r="897" spans="1:10" x14ac:dyDescent="0.25">
      <c r="A897" s="17"/>
      <c r="B897" s="12"/>
      <c r="C897" s="16">
        <f>IF($B897="","",IFERROR(INDEX('Products'!$B$6:$B$505,MATCH($B897,'Products'!$A$6:$A$505,0)),"Unknown code"))</f>
      </c>
      <c r="D897" s="12"/>
      <c r="E897" s="14"/>
      <c r="F897" s="14"/>
      <c r="G897" s="15">
        <f>IF(OR($B897="",$D897=""),"",IF($F897&lt;&gt;"",$F897,IFERROR(IF($D897="In",INDEX('Products'!$E$6:$E$505,MATCH($B897,'Products'!$A$6:$A$505,0)),INDEX('Products'!$F$6:$F$505,MATCH($B897,'Products'!$A$6:$A$505,0))),"")))</f>
      </c>
      <c r="H897" s="15">
        <f>IF(OR($E897="",$G897=""),"",$E897*$G897)</f>
      </c>
      <c r="I897" s="15">
        <f>IF(AND($D897="Out",$E897&lt;&gt;"",$G897&lt;&gt;""),$E897*($G897-IFERROR(INDEX('Products'!$E$6:$E$505,MATCH($B897,'Products'!$A$6:$A$505,0)),0)),"")</f>
      </c>
      <c r="J897" s="12"/>
    </row>
    <row r="898" spans="1:10" x14ac:dyDescent="0.25">
      <c r="A898" s="17"/>
      <c r="B898" s="12"/>
      <c r="C898" s="16">
        <f>IF($B898="","",IFERROR(INDEX('Products'!$B$6:$B$505,MATCH($B898,'Products'!$A$6:$A$505,0)),"Unknown code"))</f>
      </c>
      <c r="D898" s="12"/>
      <c r="E898" s="14"/>
      <c r="F898" s="14"/>
      <c r="G898" s="15">
        <f>IF(OR($B898="",$D898=""),"",IF($F898&lt;&gt;"",$F898,IFERROR(IF($D898="In",INDEX('Products'!$E$6:$E$505,MATCH($B898,'Products'!$A$6:$A$505,0)),INDEX('Products'!$F$6:$F$505,MATCH($B898,'Products'!$A$6:$A$505,0))),"")))</f>
      </c>
      <c r="H898" s="15">
        <f>IF(OR($E898="",$G898=""),"",$E898*$G898)</f>
      </c>
      <c r="I898" s="15">
        <f>IF(AND($D898="Out",$E898&lt;&gt;"",$G898&lt;&gt;""),$E898*($G898-IFERROR(INDEX('Products'!$E$6:$E$505,MATCH($B898,'Products'!$A$6:$A$505,0)),0)),"")</f>
      </c>
      <c r="J898" s="12"/>
    </row>
    <row r="899" spans="1:10" x14ac:dyDescent="0.25">
      <c r="A899" s="17"/>
      <c r="B899" s="12"/>
      <c r="C899" s="16">
        <f>IF($B899="","",IFERROR(INDEX('Products'!$B$6:$B$505,MATCH($B899,'Products'!$A$6:$A$505,0)),"Unknown code"))</f>
      </c>
      <c r="D899" s="12"/>
      <c r="E899" s="14"/>
      <c r="F899" s="14"/>
      <c r="G899" s="15">
        <f>IF(OR($B899="",$D899=""),"",IF($F899&lt;&gt;"",$F899,IFERROR(IF($D899="In",INDEX('Products'!$E$6:$E$505,MATCH($B899,'Products'!$A$6:$A$505,0)),INDEX('Products'!$F$6:$F$505,MATCH($B899,'Products'!$A$6:$A$505,0))),"")))</f>
      </c>
      <c r="H899" s="15">
        <f>IF(OR($E899="",$G899=""),"",$E899*$G899)</f>
      </c>
      <c r="I899" s="15">
        <f>IF(AND($D899="Out",$E899&lt;&gt;"",$G899&lt;&gt;""),$E899*($G899-IFERROR(INDEX('Products'!$E$6:$E$505,MATCH($B899,'Products'!$A$6:$A$505,0)),0)),"")</f>
      </c>
      <c r="J899" s="12"/>
    </row>
    <row r="900" spans="1:10" x14ac:dyDescent="0.25">
      <c r="A900" s="17"/>
      <c r="B900" s="12"/>
      <c r="C900" s="16">
        <f>IF($B900="","",IFERROR(INDEX('Products'!$B$6:$B$505,MATCH($B900,'Products'!$A$6:$A$505,0)),"Unknown code"))</f>
      </c>
      <c r="D900" s="12"/>
      <c r="E900" s="14"/>
      <c r="F900" s="14"/>
      <c r="G900" s="15">
        <f>IF(OR($B900="",$D900=""),"",IF($F900&lt;&gt;"",$F900,IFERROR(IF($D900="In",INDEX('Products'!$E$6:$E$505,MATCH($B900,'Products'!$A$6:$A$505,0)),INDEX('Products'!$F$6:$F$505,MATCH($B900,'Products'!$A$6:$A$505,0))),"")))</f>
      </c>
      <c r="H900" s="15">
        <f>IF(OR($E900="",$G900=""),"",$E900*$G900)</f>
      </c>
      <c r="I900" s="15">
        <f>IF(AND($D900="Out",$E900&lt;&gt;"",$G900&lt;&gt;""),$E900*($G900-IFERROR(INDEX('Products'!$E$6:$E$505,MATCH($B900,'Products'!$A$6:$A$505,0)),0)),"")</f>
      </c>
      <c r="J900" s="12"/>
    </row>
    <row r="901" spans="1:10" x14ac:dyDescent="0.25">
      <c r="A901" s="17"/>
      <c r="B901" s="12"/>
      <c r="C901" s="16">
        <f>IF($B901="","",IFERROR(INDEX('Products'!$B$6:$B$505,MATCH($B901,'Products'!$A$6:$A$505,0)),"Unknown code"))</f>
      </c>
      <c r="D901" s="12"/>
      <c r="E901" s="14"/>
      <c r="F901" s="14"/>
      <c r="G901" s="15">
        <f>IF(OR($B901="",$D901=""),"",IF($F901&lt;&gt;"",$F901,IFERROR(IF($D901="In",INDEX('Products'!$E$6:$E$505,MATCH($B901,'Products'!$A$6:$A$505,0)),INDEX('Products'!$F$6:$F$505,MATCH($B901,'Products'!$A$6:$A$505,0))),"")))</f>
      </c>
      <c r="H901" s="15">
        <f>IF(OR($E901="",$G901=""),"",$E901*$G901)</f>
      </c>
      <c r="I901" s="15">
        <f>IF(AND($D901="Out",$E901&lt;&gt;"",$G901&lt;&gt;""),$E901*($G901-IFERROR(INDEX('Products'!$E$6:$E$505,MATCH($B901,'Products'!$A$6:$A$505,0)),0)),"")</f>
      </c>
      <c r="J901" s="12"/>
    </row>
    <row r="902" spans="1:10" x14ac:dyDescent="0.25">
      <c r="A902" s="17"/>
      <c r="B902" s="12"/>
      <c r="C902" s="16">
        <f>IF($B902="","",IFERROR(INDEX('Products'!$B$6:$B$505,MATCH($B902,'Products'!$A$6:$A$505,0)),"Unknown code"))</f>
      </c>
      <c r="D902" s="12"/>
      <c r="E902" s="14"/>
      <c r="F902" s="14"/>
      <c r="G902" s="15">
        <f>IF(OR($B902="",$D902=""),"",IF($F902&lt;&gt;"",$F902,IFERROR(IF($D902="In",INDEX('Products'!$E$6:$E$505,MATCH($B902,'Products'!$A$6:$A$505,0)),INDEX('Products'!$F$6:$F$505,MATCH($B902,'Products'!$A$6:$A$505,0))),"")))</f>
      </c>
      <c r="H902" s="15">
        <f>IF(OR($E902="",$G902=""),"",$E902*$G902)</f>
      </c>
      <c r="I902" s="15">
        <f>IF(AND($D902="Out",$E902&lt;&gt;"",$G902&lt;&gt;""),$E902*($G902-IFERROR(INDEX('Products'!$E$6:$E$505,MATCH($B902,'Products'!$A$6:$A$505,0)),0)),"")</f>
      </c>
      <c r="J902" s="12"/>
    </row>
    <row r="903" spans="1:10" x14ac:dyDescent="0.25">
      <c r="A903" s="17"/>
      <c r="B903" s="12"/>
      <c r="C903" s="16">
        <f>IF($B903="","",IFERROR(INDEX('Products'!$B$6:$B$505,MATCH($B903,'Products'!$A$6:$A$505,0)),"Unknown code"))</f>
      </c>
      <c r="D903" s="12"/>
      <c r="E903" s="14"/>
      <c r="F903" s="14"/>
      <c r="G903" s="15">
        <f>IF(OR($B903="",$D903=""),"",IF($F903&lt;&gt;"",$F903,IFERROR(IF($D903="In",INDEX('Products'!$E$6:$E$505,MATCH($B903,'Products'!$A$6:$A$505,0)),INDEX('Products'!$F$6:$F$505,MATCH($B903,'Products'!$A$6:$A$505,0))),"")))</f>
      </c>
      <c r="H903" s="15">
        <f>IF(OR($E903="",$G903=""),"",$E903*$G903)</f>
      </c>
      <c r="I903" s="15">
        <f>IF(AND($D903="Out",$E903&lt;&gt;"",$G903&lt;&gt;""),$E903*($G903-IFERROR(INDEX('Products'!$E$6:$E$505,MATCH($B903,'Products'!$A$6:$A$505,0)),0)),"")</f>
      </c>
      <c r="J903" s="12"/>
    </row>
    <row r="904" spans="1:10" x14ac:dyDescent="0.25">
      <c r="A904" s="17"/>
      <c r="B904" s="12"/>
      <c r="C904" s="16">
        <f>IF($B904="","",IFERROR(INDEX('Products'!$B$6:$B$505,MATCH($B904,'Products'!$A$6:$A$505,0)),"Unknown code"))</f>
      </c>
      <c r="D904" s="12"/>
      <c r="E904" s="14"/>
      <c r="F904" s="14"/>
      <c r="G904" s="15">
        <f>IF(OR($B904="",$D904=""),"",IF($F904&lt;&gt;"",$F904,IFERROR(IF($D904="In",INDEX('Products'!$E$6:$E$505,MATCH($B904,'Products'!$A$6:$A$505,0)),INDEX('Products'!$F$6:$F$505,MATCH($B904,'Products'!$A$6:$A$505,0))),"")))</f>
      </c>
      <c r="H904" s="15">
        <f>IF(OR($E904="",$G904=""),"",$E904*$G904)</f>
      </c>
      <c r="I904" s="15">
        <f>IF(AND($D904="Out",$E904&lt;&gt;"",$G904&lt;&gt;""),$E904*($G904-IFERROR(INDEX('Products'!$E$6:$E$505,MATCH($B904,'Products'!$A$6:$A$505,0)),0)),"")</f>
      </c>
      <c r="J904" s="12"/>
    </row>
    <row r="905" spans="1:10" x14ac:dyDescent="0.25">
      <c r="A905" s="17"/>
      <c r="B905" s="12"/>
      <c r="C905" s="16">
        <f>IF($B905="","",IFERROR(INDEX('Products'!$B$6:$B$505,MATCH($B905,'Products'!$A$6:$A$505,0)),"Unknown code"))</f>
      </c>
      <c r="D905" s="12"/>
      <c r="E905" s="14"/>
      <c r="F905" s="14"/>
      <c r="G905" s="15">
        <f>IF(OR($B905="",$D905=""),"",IF($F905&lt;&gt;"",$F905,IFERROR(IF($D905="In",INDEX('Products'!$E$6:$E$505,MATCH($B905,'Products'!$A$6:$A$505,0)),INDEX('Products'!$F$6:$F$505,MATCH($B905,'Products'!$A$6:$A$505,0))),"")))</f>
      </c>
      <c r="H905" s="15">
        <f>IF(OR($E905="",$G905=""),"",$E905*$G905)</f>
      </c>
      <c r="I905" s="15">
        <f>IF(AND($D905="Out",$E905&lt;&gt;"",$G905&lt;&gt;""),$E905*($G905-IFERROR(INDEX('Products'!$E$6:$E$505,MATCH($B905,'Products'!$A$6:$A$505,0)),0)),"")</f>
      </c>
      <c r="J905" s="12"/>
    </row>
    <row r="906" spans="1:10" x14ac:dyDescent="0.25">
      <c r="A906" s="17"/>
      <c r="B906" s="12"/>
      <c r="C906" s="16">
        <f>IF($B906="","",IFERROR(INDEX('Products'!$B$6:$B$505,MATCH($B906,'Products'!$A$6:$A$505,0)),"Unknown code"))</f>
      </c>
      <c r="D906" s="12"/>
      <c r="E906" s="14"/>
      <c r="F906" s="14"/>
      <c r="G906" s="15">
        <f>IF(OR($B906="",$D906=""),"",IF($F906&lt;&gt;"",$F906,IFERROR(IF($D906="In",INDEX('Products'!$E$6:$E$505,MATCH($B906,'Products'!$A$6:$A$505,0)),INDEX('Products'!$F$6:$F$505,MATCH($B906,'Products'!$A$6:$A$505,0))),"")))</f>
      </c>
      <c r="H906" s="15">
        <f>IF(OR($E906="",$G906=""),"",$E906*$G906)</f>
      </c>
      <c r="I906" s="15">
        <f>IF(AND($D906="Out",$E906&lt;&gt;"",$G906&lt;&gt;""),$E906*($G906-IFERROR(INDEX('Products'!$E$6:$E$505,MATCH($B906,'Products'!$A$6:$A$505,0)),0)),"")</f>
      </c>
      <c r="J906" s="12"/>
    </row>
    <row r="907" spans="1:10" x14ac:dyDescent="0.25">
      <c r="A907" s="17"/>
      <c r="B907" s="12"/>
      <c r="C907" s="16">
        <f>IF($B907="","",IFERROR(INDEX('Products'!$B$6:$B$505,MATCH($B907,'Products'!$A$6:$A$505,0)),"Unknown code"))</f>
      </c>
      <c r="D907" s="12"/>
      <c r="E907" s="14"/>
      <c r="F907" s="14"/>
      <c r="G907" s="15">
        <f>IF(OR($B907="",$D907=""),"",IF($F907&lt;&gt;"",$F907,IFERROR(IF($D907="In",INDEX('Products'!$E$6:$E$505,MATCH($B907,'Products'!$A$6:$A$505,0)),INDEX('Products'!$F$6:$F$505,MATCH($B907,'Products'!$A$6:$A$505,0))),"")))</f>
      </c>
      <c r="H907" s="15">
        <f>IF(OR($E907="",$G907=""),"",$E907*$G907)</f>
      </c>
      <c r="I907" s="15">
        <f>IF(AND($D907="Out",$E907&lt;&gt;"",$G907&lt;&gt;""),$E907*($G907-IFERROR(INDEX('Products'!$E$6:$E$505,MATCH($B907,'Products'!$A$6:$A$505,0)),0)),"")</f>
      </c>
      <c r="J907" s="12"/>
    </row>
    <row r="908" spans="1:10" x14ac:dyDescent="0.25">
      <c r="A908" s="17"/>
      <c r="B908" s="12"/>
      <c r="C908" s="16">
        <f>IF($B908="","",IFERROR(INDEX('Products'!$B$6:$B$505,MATCH($B908,'Products'!$A$6:$A$505,0)),"Unknown code"))</f>
      </c>
      <c r="D908" s="12"/>
      <c r="E908" s="14"/>
      <c r="F908" s="14"/>
      <c r="G908" s="15">
        <f>IF(OR($B908="",$D908=""),"",IF($F908&lt;&gt;"",$F908,IFERROR(IF($D908="In",INDEX('Products'!$E$6:$E$505,MATCH($B908,'Products'!$A$6:$A$505,0)),INDEX('Products'!$F$6:$F$505,MATCH($B908,'Products'!$A$6:$A$505,0))),"")))</f>
      </c>
      <c r="H908" s="15">
        <f>IF(OR($E908="",$G908=""),"",$E908*$G908)</f>
      </c>
      <c r="I908" s="15">
        <f>IF(AND($D908="Out",$E908&lt;&gt;"",$G908&lt;&gt;""),$E908*($G908-IFERROR(INDEX('Products'!$E$6:$E$505,MATCH($B908,'Products'!$A$6:$A$505,0)),0)),"")</f>
      </c>
      <c r="J908" s="12"/>
    </row>
    <row r="909" spans="1:10" x14ac:dyDescent="0.25">
      <c r="A909" s="17"/>
      <c r="B909" s="12"/>
      <c r="C909" s="16">
        <f>IF($B909="","",IFERROR(INDEX('Products'!$B$6:$B$505,MATCH($B909,'Products'!$A$6:$A$505,0)),"Unknown code"))</f>
      </c>
      <c r="D909" s="12"/>
      <c r="E909" s="14"/>
      <c r="F909" s="14"/>
      <c r="G909" s="15">
        <f>IF(OR($B909="",$D909=""),"",IF($F909&lt;&gt;"",$F909,IFERROR(IF($D909="In",INDEX('Products'!$E$6:$E$505,MATCH($B909,'Products'!$A$6:$A$505,0)),INDEX('Products'!$F$6:$F$505,MATCH($B909,'Products'!$A$6:$A$505,0))),"")))</f>
      </c>
      <c r="H909" s="15">
        <f>IF(OR($E909="",$G909=""),"",$E909*$G909)</f>
      </c>
      <c r="I909" s="15">
        <f>IF(AND($D909="Out",$E909&lt;&gt;"",$G909&lt;&gt;""),$E909*($G909-IFERROR(INDEX('Products'!$E$6:$E$505,MATCH($B909,'Products'!$A$6:$A$505,0)),0)),"")</f>
      </c>
      <c r="J909" s="12"/>
    </row>
    <row r="910" spans="1:10" x14ac:dyDescent="0.25">
      <c r="A910" s="17"/>
      <c r="B910" s="12"/>
      <c r="C910" s="16">
        <f>IF($B910="","",IFERROR(INDEX('Products'!$B$6:$B$505,MATCH($B910,'Products'!$A$6:$A$505,0)),"Unknown code"))</f>
      </c>
      <c r="D910" s="12"/>
      <c r="E910" s="14"/>
      <c r="F910" s="14"/>
      <c r="G910" s="15">
        <f>IF(OR($B910="",$D910=""),"",IF($F910&lt;&gt;"",$F910,IFERROR(IF($D910="In",INDEX('Products'!$E$6:$E$505,MATCH($B910,'Products'!$A$6:$A$505,0)),INDEX('Products'!$F$6:$F$505,MATCH($B910,'Products'!$A$6:$A$505,0))),"")))</f>
      </c>
      <c r="H910" s="15">
        <f>IF(OR($E910="",$G910=""),"",$E910*$G910)</f>
      </c>
      <c r="I910" s="15">
        <f>IF(AND($D910="Out",$E910&lt;&gt;"",$G910&lt;&gt;""),$E910*($G910-IFERROR(INDEX('Products'!$E$6:$E$505,MATCH($B910,'Products'!$A$6:$A$505,0)),0)),"")</f>
      </c>
      <c r="J910" s="12"/>
    </row>
    <row r="911" spans="1:10" x14ac:dyDescent="0.25">
      <c r="A911" s="17"/>
      <c r="B911" s="12"/>
      <c r="C911" s="16">
        <f>IF($B911="","",IFERROR(INDEX('Products'!$B$6:$B$505,MATCH($B911,'Products'!$A$6:$A$505,0)),"Unknown code"))</f>
      </c>
      <c r="D911" s="12"/>
      <c r="E911" s="14"/>
      <c r="F911" s="14"/>
      <c r="G911" s="15">
        <f>IF(OR($B911="",$D911=""),"",IF($F911&lt;&gt;"",$F911,IFERROR(IF($D911="In",INDEX('Products'!$E$6:$E$505,MATCH($B911,'Products'!$A$6:$A$505,0)),INDEX('Products'!$F$6:$F$505,MATCH($B911,'Products'!$A$6:$A$505,0))),"")))</f>
      </c>
      <c r="H911" s="15">
        <f>IF(OR($E911="",$G911=""),"",$E911*$G911)</f>
      </c>
      <c r="I911" s="15">
        <f>IF(AND($D911="Out",$E911&lt;&gt;"",$G911&lt;&gt;""),$E911*($G911-IFERROR(INDEX('Products'!$E$6:$E$505,MATCH($B911,'Products'!$A$6:$A$505,0)),0)),"")</f>
      </c>
      <c r="J911" s="12"/>
    </row>
    <row r="912" spans="1:10" x14ac:dyDescent="0.25">
      <c r="A912" s="17"/>
      <c r="B912" s="12"/>
      <c r="C912" s="16">
        <f>IF($B912="","",IFERROR(INDEX('Products'!$B$6:$B$505,MATCH($B912,'Products'!$A$6:$A$505,0)),"Unknown code"))</f>
      </c>
      <c r="D912" s="12"/>
      <c r="E912" s="14"/>
      <c r="F912" s="14"/>
      <c r="G912" s="15">
        <f>IF(OR($B912="",$D912=""),"",IF($F912&lt;&gt;"",$F912,IFERROR(IF($D912="In",INDEX('Products'!$E$6:$E$505,MATCH($B912,'Products'!$A$6:$A$505,0)),INDEX('Products'!$F$6:$F$505,MATCH($B912,'Products'!$A$6:$A$505,0))),"")))</f>
      </c>
      <c r="H912" s="15">
        <f>IF(OR($E912="",$G912=""),"",$E912*$G912)</f>
      </c>
      <c r="I912" s="15">
        <f>IF(AND($D912="Out",$E912&lt;&gt;"",$G912&lt;&gt;""),$E912*($G912-IFERROR(INDEX('Products'!$E$6:$E$505,MATCH($B912,'Products'!$A$6:$A$505,0)),0)),"")</f>
      </c>
      <c r="J912" s="12"/>
    </row>
    <row r="913" spans="1:10" x14ac:dyDescent="0.25">
      <c r="A913" s="17"/>
      <c r="B913" s="12"/>
      <c r="C913" s="16">
        <f>IF($B913="","",IFERROR(INDEX('Products'!$B$6:$B$505,MATCH($B913,'Products'!$A$6:$A$505,0)),"Unknown code"))</f>
      </c>
      <c r="D913" s="12"/>
      <c r="E913" s="14"/>
      <c r="F913" s="14"/>
      <c r="G913" s="15">
        <f>IF(OR($B913="",$D913=""),"",IF($F913&lt;&gt;"",$F913,IFERROR(IF($D913="In",INDEX('Products'!$E$6:$E$505,MATCH($B913,'Products'!$A$6:$A$505,0)),INDEX('Products'!$F$6:$F$505,MATCH($B913,'Products'!$A$6:$A$505,0))),"")))</f>
      </c>
      <c r="H913" s="15">
        <f>IF(OR($E913="",$G913=""),"",$E913*$G913)</f>
      </c>
      <c r="I913" s="15">
        <f>IF(AND($D913="Out",$E913&lt;&gt;"",$G913&lt;&gt;""),$E913*($G913-IFERROR(INDEX('Products'!$E$6:$E$505,MATCH($B913,'Products'!$A$6:$A$505,0)),0)),"")</f>
      </c>
      <c r="J913" s="12"/>
    </row>
    <row r="914" spans="1:10" x14ac:dyDescent="0.25">
      <c r="A914" s="17"/>
      <c r="B914" s="12"/>
      <c r="C914" s="16">
        <f>IF($B914="","",IFERROR(INDEX('Products'!$B$6:$B$505,MATCH($B914,'Products'!$A$6:$A$505,0)),"Unknown code"))</f>
      </c>
      <c r="D914" s="12"/>
      <c r="E914" s="14"/>
      <c r="F914" s="14"/>
      <c r="G914" s="15">
        <f>IF(OR($B914="",$D914=""),"",IF($F914&lt;&gt;"",$F914,IFERROR(IF($D914="In",INDEX('Products'!$E$6:$E$505,MATCH($B914,'Products'!$A$6:$A$505,0)),INDEX('Products'!$F$6:$F$505,MATCH($B914,'Products'!$A$6:$A$505,0))),"")))</f>
      </c>
      <c r="H914" s="15">
        <f>IF(OR($E914="",$G914=""),"",$E914*$G914)</f>
      </c>
      <c r="I914" s="15">
        <f>IF(AND($D914="Out",$E914&lt;&gt;"",$G914&lt;&gt;""),$E914*($G914-IFERROR(INDEX('Products'!$E$6:$E$505,MATCH($B914,'Products'!$A$6:$A$505,0)),0)),"")</f>
      </c>
      <c r="J914" s="12"/>
    </row>
    <row r="915" spans="1:10" x14ac:dyDescent="0.25">
      <c r="A915" s="17"/>
      <c r="B915" s="12"/>
      <c r="C915" s="16">
        <f>IF($B915="","",IFERROR(INDEX('Products'!$B$6:$B$505,MATCH($B915,'Products'!$A$6:$A$505,0)),"Unknown code"))</f>
      </c>
      <c r="D915" s="12"/>
      <c r="E915" s="14"/>
      <c r="F915" s="14"/>
      <c r="G915" s="15">
        <f>IF(OR($B915="",$D915=""),"",IF($F915&lt;&gt;"",$F915,IFERROR(IF($D915="In",INDEX('Products'!$E$6:$E$505,MATCH($B915,'Products'!$A$6:$A$505,0)),INDEX('Products'!$F$6:$F$505,MATCH($B915,'Products'!$A$6:$A$505,0))),"")))</f>
      </c>
      <c r="H915" s="15">
        <f>IF(OR($E915="",$G915=""),"",$E915*$G915)</f>
      </c>
      <c r="I915" s="15">
        <f>IF(AND($D915="Out",$E915&lt;&gt;"",$G915&lt;&gt;""),$E915*($G915-IFERROR(INDEX('Products'!$E$6:$E$505,MATCH($B915,'Products'!$A$6:$A$505,0)),0)),"")</f>
      </c>
      <c r="J915" s="12"/>
    </row>
    <row r="916" spans="1:10" x14ac:dyDescent="0.25">
      <c r="A916" s="17"/>
      <c r="B916" s="12"/>
      <c r="C916" s="16">
        <f>IF($B916="","",IFERROR(INDEX('Products'!$B$6:$B$505,MATCH($B916,'Products'!$A$6:$A$505,0)),"Unknown code"))</f>
      </c>
      <c r="D916" s="12"/>
      <c r="E916" s="14"/>
      <c r="F916" s="14"/>
      <c r="G916" s="15">
        <f>IF(OR($B916="",$D916=""),"",IF($F916&lt;&gt;"",$F916,IFERROR(IF($D916="In",INDEX('Products'!$E$6:$E$505,MATCH($B916,'Products'!$A$6:$A$505,0)),INDEX('Products'!$F$6:$F$505,MATCH($B916,'Products'!$A$6:$A$505,0))),"")))</f>
      </c>
      <c r="H916" s="15">
        <f>IF(OR($E916="",$G916=""),"",$E916*$G916)</f>
      </c>
      <c r="I916" s="15">
        <f>IF(AND($D916="Out",$E916&lt;&gt;"",$G916&lt;&gt;""),$E916*($G916-IFERROR(INDEX('Products'!$E$6:$E$505,MATCH($B916,'Products'!$A$6:$A$505,0)),0)),"")</f>
      </c>
      <c r="J916" s="12"/>
    </row>
    <row r="917" spans="1:10" x14ac:dyDescent="0.25">
      <c r="A917" s="17"/>
      <c r="B917" s="12"/>
      <c r="C917" s="16">
        <f>IF($B917="","",IFERROR(INDEX('Products'!$B$6:$B$505,MATCH($B917,'Products'!$A$6:$A$505,0)),"Unknown code"))</f>
      </c>
      <c r="D917" s="12"/>
      <c r="E917" s="14"/>
      <c r="F917" s="14"/>
      <c r="G917" s="15">
        <f>IF(OR($B917="",$D917=""),"",IF($F917&lt;&gt;"",$F917,IFERROR(IF($D917="In",INDEX('Products'!$E$6:$E$505,MATCH($B917,'Products'!$A$6:$A$505,0)),INDEX('Products'!$F$6:$F$505,MATCH($B917,'Products'!$A$6:$A$505,0))),"")))</f>
      </c>
      <c r="H917" s="15">
        <f>IF(OR($E917="",$G917=""),"",$E917*$G917)</f>
      </c>
      <c r="I917" s="15">
        <f>IF(AND($D917="Out",$E917&lt;&gt;"",$G917&lt;&gt;""),$E917*($G917-IFERROR(INDEX('Products'!$E$6:$E$505,MATCH($B917,'Products'!$A$6:$A$505,0)),0)),"")</f>
      </c>
      <c r="J917" s="12"/>
    </row>
    <row r="918" spans="1:10" x14ac:dyDescent="0.25">
      <c r="A918" s="17"/>
      <c r="B918" s="12"/>
      <c r="C918" s="16">
        <f>IF($B918="","",IFERROR(INDEX('Products'!$B$6:$B$505,MATCH($B918,'Products'!$A$6:$A$505,0)),"Unknown code"))</f>
      </c>
      <c r="D918" s="12"/>
      <c r="E918" s="14"/>
      <c r="F918" s="14"/>
      <c r="G918" s="15">
        <f>IF(OR($B918="",$D918=""),"",IF($F918&lt;&gt;"",$F918,IFERROR(IF($D918="In",INDEX('Products'!$E$6:$E$505,MATCH($B918,'Products'!$A$6:$A$505,0)),INDEX('Products'!$F$6:$F$505,MATCH($B918,'Products'!$A$6:$A$505,0))),"")))</f>
      </c>
      <c r="H918" s="15">
        <f>IF(OR($E918="",$G918=""),"",$E918*$G918)</f>
      </c>
      <c r="I918" s="15">
        <f>IF(AND($D918="Out",$E918&lt;&gt;"",$G918&lt;&gt;""),$E918*($G918-IFERROR(INDEX('Products'!$E$6:$E$505,MATCH($B918,'Products'!$A$6:$A$505,0)),0)),"")</f>
      </c>
      <c r="J918" s="12"/>
    </row>
    <row r="919" spans="1:10" x14ac:dyDescent="0.25">
      <c r="A919" s="17"/>
      <c r="B919" s="12"/>
      <c r="C919" s="16">
        <f>IF($B919="","",IFERROR(INDEX('Products'!$B$6:$B$505,MATCH($B919,'Products'!$A$6:$A$505,0)),"Unknown code"))</f>
      </c>
      <c r="D919" s="12"/>
      <c r="E919" s="14"/>
      <c r="F919" s="14"/>
      <c r="G919" s="15">
        <f>IF(OR($B919="",$D919=""),"",IF($F919&lt;&gt;"",$F919,IFERROR(IF($D919="In",INDEX('Products'!$E$6:$E$505,MATCH($B919,'Products'!$A$6:$A$505,0)),INDEX('Products'!$F$6:$F$505,MATCH($B919,'Products'!$A$6:$A$505,0))),"")))</f>
      </c>
      <c r="H919" s="15">
        <f>IF(OR($E919="",$G919=""),"",$E919*$G919)</f>
      </c>
      <c r="I919" s="15">
        <f>IF(AND($D919="Out",$E919&lt;&gt;"",$G919&lt;&gt;""),$E919*($G919-IFERROR(INDEX('Products'!$E$6:$E$505,MATCH($B919,'Products'!$A$6:$A$505,0)),0)),"")</f>
      </c>
      <c r="J919" s="12"/>
    </row>
    <row r="920" spans="1:10" x14ac:dyDescent="0.25">
      <c r="A920" s="17"/>
      <c r="B920" s="12"/>
      <c r="C920" s="16">
        <f>IF($B920="","",IFERROR(INDEX('Products'!$B$6:$B$505,MATCH($B920,'Products'!$A$6:$A$505,0)),"Unknown code"))</f>
      </c>
      <c r="D920" s="12"/>
      <c r="E920" s="14"/>
      <c r="F920" s="14"/>
      <c r="G920" s="15">
        <f>IF(OR($B920="",$D920=""),"",IF($F920&lt;&gt;"",$F920,IFERROR(IF($D920="In",INDEX('Products'!$E$6:$E$505,MATCH($B920,'Products'!$A$6:$A$505,0)),INDEX('Products'!$F$6:$F$505,MATCH($B920,'Products'!$A$6:$A$505,0))),"")))</f>
      </c>
      <c r="H920" s="15">
        <f>IF(OR($E920="",$G920=""),"",$E920*$G920)</f>
      </c>
      <c r="I920" s="15">
        <f>IF(AND($D920="Out",$E920&lt;&gt;"",$G920&lt;&gt;""),$E920*($G920-IFERROR(INDEX('Products'!$E$6:$E$505,MATCH($B920,'Products'!$A$6:$A$505,0)),0)),"")</f>
      </c>
      <c r="J920" s="12"/>
    </row>
    <row r="921" spans="1:10" x14ac:dyDescent="0.25">
      <c r="A921" s="17"/>
      <c r="B921" s="12"/>
      <c r="C921" s="16">
        <f>IF($B921="","",IFERROR(INDEX('Products'!$B$6:$B$505,MATCH($B921,'Products'!$A$6:$A$505,0)),"Unknown code"))</f>
      </c>
      <c r="D921" s="12"/>
      <c r="E921" s="14"/>
      <c r="F921" s="14"/>
      <c r="G921" s="15">
        <f>IF(OR($B921="",$D921=""),"",IF($F921&lt;&gt;"",$F921,IFERROR(IF($D921="In",INDEX('Products'!$E$6:$E$505,MATCH($B921,'Products'!$A$6:$A$505,0)),INDEX('Products'!$F$6:$F$505,MATCH($B921,'Products'!$A$6:$A$505,0))),"")))</f>
      </c>
      <c r="H921" s="15">
        <f>IF(OR($E921="",$G921=""),"",$E921*$G921)</f>
      </c>
      <c r="I921" s="15">
        <f>IF(AND($D921="Out",$E921&lt;&gt;"",$G921&lt;&gt;""),$E921*($G921-IFERROR(INDEX('Products'!$E$6:$E$505,MATCH($B921,'Products'!$A$6:$A$505,0)),0)),"")</f>
      </c>
      <c r="J921" s="12"/>
    </row>
    <row r="922" spans="1:10" x14ac:dyDescent="0.25">
      <c r="A922" s="17"/>
      <c r="B922" s="12"/>
      <c r="C922" s="16">
        <f>IF($B922="","",IFERROR(INDEX('Products'!$B$6:$B$505,MATCH($B922,'Products'!$A$6:$A$505,0)),"Unknown code"))</f>
      </c>
      <c r="D922" s="12"/>
      <c r="E922" s="14"/>
      <c r="F922" s="14"/>
      <c r="G922" s="15">
        <f>IF(OR($B922="",$D922=""),"",IF($F922&lt;&gt;"",$F922,IFERROR(IF($D922="In",INDEX('Products'!$E$6:$E$505,MATCH($B922,'Products'!$A$6:$A$505,0)),INDEX('Products'!$F$6:$F$505,MATCH($B922,'Products'!$A$6:$A$505,0))),"")))</f>
      </c>
      <c r="H922" s="15">
        <f>IF(OR($E922="",$G922=""),"",$E922*$G922)</f>
      </c>
      <c r="I922" s="15">
        <f>IF(AND($D922="Out",$E922&lt;&gt;"",$G922&lt;&gt;""),$E922*($G922-IFERROR(INDEX('Products'!$E$6:$E$505,MATCH($B922,'Products'!$A$6:$A$505,0)),0)),"")</f>
      </c>
      <c r="J922" s="12"/>
    </row>
    <row r="923" spans="1:10" x14ac:dyDescent="0.25">
      <c r="A923" s="17"/>
      <c r="B923" s="12"/>
      <c r="C923" s="16">
        <f>IF($B923="","",IFERROR(INDEX('Products'!$B$6:$B$505,MATCH($B923,'Products'!$A$6:$A$505,0)),"Unknown code"))</f>
      </c>
      <c r="D923" s="12"/>
      <c r="E923" s="14"/>
      <c r="F923" s="14"/>
      <c r="G923" s="15">
        <f>IF(OR($B923="",$D923=""),"",IF($F923&lt;&gt;"",$F923,IFERROR(IF($D923="In",INDEX('Products'!$E$6:$E$505,MATCH($B923,'Products'!$A$6:$A$505,0)),INDEX('Products'!$F$6:$F$505,MATCH($B923,'Products'!$A$6:$A$505,0))),"")))</f>
      </c>
      <c r="H923" s="15">
        <f>IF(OR($E923="",$G923=""),"",$E923*$G923)</f>
      </c>
      <c r="I923" s="15">
        <f>IF(AND($D923="Out",$E923&lt;&gt;"",$G923&lt;&gt;""),$E923*($G923-IFERROR(INDEX('Products'!$E$6:$E$505,MATCH($B923,'Products'!$A$6:$A$505,0)),0)),"")</f>
      </c>
      <c r="J923" s="12"/>
    </row>
    <row r="924" spans="1:10" x14ac:dyDescent="0.25">
      <c r="A924" s="17"/>
      <c r="B924" s="12"/>
      <c r="C924" s="16">
        <f>IF($B924="","",IFERROR(INDEX('Products'!$B$6:$B$505,MATCH($B924,'Products'!$A$6:$A$505,0)),"Unknown code"))</f>
      </c>
      <c r="D924" s="12"/>
      <c r="E924" s="14"/>
      <c r="F924" s="14"/>
      <c r="G924" s="15">
        <f>IF(OR($B924="",$D924=""),"",IF($F924&lt;&gt;"",$F924,IFERROR(IF($D924="In",INDEX('Products'!$E$6:$E$505,MATCH($B924,'Products'!$A$6:$A$505,0)),INDEX('Products'!$F$6:$F$505,MATCH($B924,'Products'!$A$6:$A$505,0))),"")))</f>
      </c>
      <c r="H924" s="15">
        <f>IF(OR($E924="",$G924=""),"",$E924*$G924)</f>
      </c>
      <c r="I924" s="15">
        <f>IF(AND($D924="Out",$E924&lt;&gt;"",$G924&lt;&gt;""),$E924*($G924-IFERROR(INDEX('Products'!$E$6:$E$505,MATCH($B924,'Products'!$A$6:$A$505,0)),0)),"")</f>
      </c>
      <c r="J924" s="12"/>
    </row>
    <row r="925" spans="1:10" x14ac:dyDescent="0.25">
      <c r="A925" s="17"/>
      <c r="B925" s="12"/>
      <c r="C925" s="16">
        <f>IF($B925="","",IFERROR(INDEX('Products'!$B$6:$B$505,MATCH($B925,'Products'!$A$6:$A$505,0)),"Unknown code"))</f>
      </c>
      <c r="D925" s="12"/>
      <c r="E925" s="14"/>
      <c r="F925" s="14"/>
      <c r="G925" s="15">
        <f>IF(OR($B925="",$D925=""),"",IF($F925&lt;&gt;"",$F925,IFERROR(IF($D925="In",INDEX('Products'!$E$6:$E$505,MATCH($B925,'Products'!$A$6:$A$505,0)),INDEX('Products'!$F$6:$F$505,MATCH($B925,'Products'!$A$6:$A$505,0))),"")))</f>
      </c>
      <c r="H925" s="15">
        <f>IF(OR($E925="",$G925=""),"",$E925*$G925)</f>
      </c>
      <c r="I925" s="15">
        <f>IF(AND($D925="Out",$E925&lt;&gt;"",$G925&lt;&gt;""),$E925*($G925-IFERROR(INDEX('Products'!$E$6:$E$505,MATCH($B925,'Products'!$A$6:$A$505,0)),0)),"")</f>
      </c>
      <c r="J925" s="12"/>
    </row>
    <row r="926" spans="1:10" x14ac:dyDescent="0.25">
      <c r="A926" s="17"/>
      <c r="B926" s="12"/>
      <c r="C926" s="16">
        <f>IF($B926="","",IFERROR(INDEX('Products'!$B$6:$B$505,MATCH($B926,'Products'!$A$6:$A$505,0)),"Unknown code"))</f>
      </c>
      <c r="D926" s="12"/>
      <c r="E926" s="14"/>
      <c r="F926" s="14"/>
      <c r="G926" s="15">
        <f>IF(OR($B926="",$D926=""),"",IF($F926&lt;&gt;"",$F926,IFERROR(IF($D926="In",INDEX('Products'!$E$6:$E$505,MATCH($B926,'Products'!$A$6:$A$505,0)),INDEX('Products'!$F$6:$F$505,MATCH($B926,'Products'!$A$6:$A$505,0))),"")))</f>
      </c>
      <c r="H926" s="15">
        <f>IF(OR($E926="",$G926=""),"",$E926*$G926)</f>
      </c>
      <c r="I926" s="15">
        <f>IF(AND($D926="Out",$E926&lt;&gt;"",$G926&lt;&gt;""),$E926*($G926-IFERROR(INDEX('Products'!$E$6:$E$505,MATCH($B926,'Products'!$A$6:$A$505,0)),0)),"")</f>
      </c>
      <c r="J926" s="12"/>
    </row>
    <row r="927" spans="1:10" x14ac:dyDescent="0.25">
      <c r="A927" s="17"/>
      <c r="B927" s="12"/>
      <c r="C927" s="16">
        <f>IF($B927="","",IFERROR(INDEX('Products'!$B$6:$B$505,MATCH($B927,'Products'!$A$6:$A$505,0)),"Unknown code"))</f>
      </c>
      <c r="D927" s="12"/>
      <c r="E927" s="14"/>
      <c r="F927" s="14"/>
      <c r="G927" s="15">
        <f>IF(OR($B927="",$D927=""),"",IF($F927&lt;&gt;"",$F927,IFERROR(IF($D927="In",INDEX('Products'!$E$6:$E$505,MATCH($B927,'Products'!$A$6:$A$505,0)),INDEX('Products'!$F$6:$F$505,MATCH($B927,'Products'!$A$6:$A$505,0))),"")))</f>
      </c>
      <c r="H927" s="15">
        <f>IF(OR($E927="",$G927=""),"",$E927*$G927)</f>
      </c>
      <c r="I927" s="15">
        <f>IF(AND($D927="Out",$E927&lt;&gt;"",$G927&lt;&gt;""),$E927*($G927-IFERROR(INDEX('Products'!$E$6:$E$505,MATCH($B927,'Products'!$A$6:$A$505,0)),0)),"")</f>
      </c>
      <c r="J927" s="12"/>
    </row>
    <row r="928" spans="1:10" x14ac:dyDescent="0.25">
      <c r="A928" s="17"/>
      <c r="B928" s="12"/>
      <c r="C928" s="16">
        <f>IF($B928="","",IFERROR(INDEX('Products'!$B$6:$B$505,MATCH($B928,'Products'!$A$6:$A$505,0)),"Unknown code"))</f>
      </c>
      <c r="D928" s="12"/>
      <c r="E928" s="14"/>
      <c r="F928" s="14"/>
      <c r="G928" s="15">
        <f>IF(OR($B928="",$D928=""),"",IF($F928&lt;&gt;"",$F928,IFERROR(IF($D928="In",INDEX('Products'!$E$6:$E$505,MATCH($B928,'Products'!$A$6:$A$505,0)),INDEX('Products'!$F$6:$F$505,MATCH($B928,'Products'!$A$6:$A$505,0))),"")))</f>
      </c>
      <c r="H928" s="15">
        <f>IF(OR($E928="",$G928=""),"",$E928*$G928)</f>
      </c>
      <c r="I928" s="15">
        <f>IF(AND($D928="Out",$E928&lt;&gt;"",$G928&lt;&gt;""),$E928*($G928-IFERROR(INDEX('Products'!$E$6:$E$505,MATCH($B928,'Products'!$A$6:$A$505,0)),0)),"")</f>
      </c>
      <c r="J928" s="12"/>
    </row>
    <row r="929" spans="1:10" x14ac:dyDescent="0.25">
      <c r="A929" s="17"/>
      <c r="B929" s="12"/>
      <c r="C929" s="16">
        <f>IF($B929="","",IFERROR(INDEX('Products'!$B$6:$B$505,MATCH($B929,'Products'!$A$6:$A$505,0)),"Unknown code"))</f>
      </c>
      <c r="D929" s="12"/>
      <c r="E929" s="14"/>
      <c r="F929" s="14"/>
      <c r="G929" s="15">
        <f>IF(OR($B929="",$D929=""),"",IF($F929&lt;&gt;"",$F929,IFERROR(IF($D929="In",INDEX('Products'!$E$6:$E$505,MATCH($B929,'Products'!$A$6:$A$505,0)),INDEX('Products'!$F$6:$F$505,MATCH($B929,'Products'!$A$6:$A$505,0))),"")))</f>
      </c>
      <c r="H929" s="15">
        <f>IF(OR($E929="",$G929=""),"",$E929*$G929)</f>
      </c>
      <c r="I929" s="15">
        <f>IF(AND($D929="Out",$E929&lt;&gt;"",$G929&lt;&gt;""),$E929*($G929-IFERROR(INDEX('Products'!$E$6:$E$505,MATCH($B929,'Products'!$A$6:$A$505,0)),0)),"")</f>
      </c>
      <c r="J929" s="12"/>
    </row>
    <row r="930" spans="1:10" x14ac:dyDescent="0.25">
      <c r="A930" s="17"/>
      <c r="B930" s="12"/>
      <c r="C930" s="16">
        <f>IF($B930="","",IFERROR(INDEX('Products'!$B$6:$B$505,MATCH($B930,'Products'!$A$6:$A$505,0)),"Unknown code"))</f>
      </c>
      <c r="D930" s="12"/>
      <c r="E930" s="14"/>
      <c r="F930" s="14"/>
      <c r="G930" s="15">
        <f>IF(OR($B930="",$D930=""),"",IF($F930&lt;&gt;"",$F930,IFERROR(IF($D930="In",INDEX('Products'!$E$6:$E$505,MATCH($B930,'Products'!$A$6:$A$505,0)),INDEX('Products'!$F$6:$F$505,MATCH($B930,'Products'!$A$6:$A$505,0))),"")))</f>
      </c>
      <c r="H930" s="15">
        <f>IF(OR($E930="",$G930=""),"",$E930*$G930)</f>
      </c>
      <c r="I930" s="15">
        <f>IF(AND($D930="Out",$E930&lt;&gt;"",$G930&lt;&gt;""),$E930*($G930-IFERROR(INDEX('Products'!$E$6:$E$505,MATCH($B930,'Products'!$A$6:$A$505,0)),0)),"")</f>
      </c>
      <c r="J930" s="12"/>
    </row>
    <row r="931" spans="1:10" x14ac:dyDescent="0.25">
      <c r="A931" s="17"/>
      <c r="B931" s="12"/>
      <c r="C931" s="16">
        <f>IF($B931="","",IFERROR(INDEX('Products'!$B$6:$B$505,MATCH($B931,'Products'!$A$6:$A$505,0)),"Unknown code"))</f>
      </c>
      <c r="D931" s="12"/>
      <c r="E931" s="14"/>
      <c r="F931" s="14"/>
      <c r="G931" s="15">
        <f>IF(OR($B931="",$D931=""),"",IF($F931&lt;&gt;"",$F931,IFERROR(IF($D931="In",INDEX('Products'!$E$6:$E$505,MATCH($B931,'Products'!$A$6:$A$505,0)),INDEX('Products'!$F$6:$F$505,MATCH($B931,'Products'!$A$6:$A$505,0))),"")))</f>
      </c>
      <c r="H931" s="15">
        <f>IF(OR($E931="",$G931=""),"",$E931*$G931)</f>
      </c>
      <c r="I931" s="15">
        <f>IF(AND($D931="Out",$E931&lt;&gt;"",$G931&lt;&gt;""),$E931*($G931-IFERROR(INDEX('Products'!$E$6:$E$505,MATCH($B931,'Products'!$A$6:$A$505,0)),0)),"")</f>
      </c>
      <c r="J931" s="12"/>
    </row>
    <row r="932" spans="1:10" x14ac:dyDescent="0.25">
      <c r="A932" s="17"/>
      <c r="B932" s="12"/>
      <c r="C932" s="16">
        <f>IF($B932="","",IFERROR(INDEX('Products'!$B$6:$B$505,MATCH($B932,'Products'!$A$6:$A$505,0)),"Unknown code"))</f>
      </c>
      <c r="D932" s="12"/>
      <c r="E932" s="14"/>
      <c r="F932" s="14"/>
      <c r="G932" s="15">
        <f>IF(OR($B932="",$D932=""),"",IF($F932&lt;&gt;"",$F932,IFERROR(IF($D932="In",INDEX('Products'!$E$6:$E$505,MATCH($B932,'Products'!$A$6:$A$505,0)),INDEX('Products'!$F$6:$F$505,MATCH($B932,'Products'!$A$6:$A$505,0))),"")))</f>
      </c>
      <c r="H932" s="15">
        <f>IF(OR($E932="",$G932=""),"",$E932*$G932)</f>
      </c>
      <c r="I932" s="15">
        <f>IF(AND($D932="Out",$E932&lt;&gt;"",$G932&lt;&gt;""),$E932*($G932-IFERROR(INDEX('Products'!$E$6:$E$505,MATCH($B932,'Products'!$A$6:$A$505,0)),0)),"")</f>
      </c>
      <c r="J932" s="12"/>
    </row>
    <row r="933" spans="1:10" x14ac:dyDescent="0.25">
      <c r="A933" s="17"/>
      <c r="B933" s="12"/>
      <c r="C933" s="16">
        <f>IF($B933="","",IFERROR(INDEX('Products'!$B$6:$B$505,MATCH($B933,'Products'!$A$6:$A$505,0)),"Unknown code"))</f>
      </c>
      <c r="D933" s="12"/>
      <c r="E933" s="14"/>
      <c r="F933" s="14"/>
      <c r="G933" s="15">
        <f>IF(OR($B933="",$D933=""),"",IF($F933&lt;&gt;"",$F933,IFERROR(IF($D933="In",INDEX('Products'!$E$6:$E$505,MATCH($B933,'Products'!$A$6:$A$505,0)),INDEX('Products'!$F$6:$F$505,MATCH($B933,'Products'!$A$6:$A$505,0))),"")))</f>
      </c>
      <c r="H933" s="15">
        <f>IF(OR($E933="",$G933=""),"",$E933*$G933)</f>
      </c>
      <c r="I933" s="15">
        <f>IF(AND($D933="Out",$E933&lt;&gt;"",$G933&lt;&gt;""),$E933*($G933-IFERROR(INDEX('Products'!$E$6:$E$505,MATCH($B933,'Products'!$A$6:$A$505,0)),0)),"")</f>
      </c>
      <c r="J933" s="12"/>
    </row>
    <row r="934" spans="1:10" x14ac:dyDescent="0.25">
      <c r="A934" s="17"/>
      <c r="B934" s="12"/>
      <c r="C934" s="16">
        <f>IF($B934="","",IFERROR(INDEX('Products'!$B$6:$B$505,MATCH($B934,'Products'!$A$6:$A$505,0)),"Unknown code"))</f>
      </c>
      <c r="D934" s="12"/>
      <c r="E934" s="14"/>
      <c r="F934" s="14"/>
      <c r="G934" s="15">
        <f>IF(OR($B934="",$D934=""),"",IF($F934&lt;&gt;"",$F934,IFERROR(IF($D934="In",INDEX('Products'!$E$6:$E$505,MATCH($B934,'Products'!$A$6:$A$505,0)),INDEX('Products'!$F$6:$F$505,MATCH($B934,'Products'!$A$6:$A$505,0))),"")))</f>
      </c>
      <c r="H934" s="15">
        <f>IF(OR($E934="",$G934=""),"",$E934*$G934)</f>
      </c>
      <c r="I934" s="15">
        <f>IF(AND($D934="Out",$E934&lt;&gt;"",$G934&lt;&gt;""),$E934*($G934-IFERROR(INDEX('Products'!$E$6:$E$505,MATCH($B934,'Products'!$A$6:$A$505,0)),0)),"")</f>
      </c>
      <c r="J934" s="12"/>
    </row>
    <row r="935" spans="1:10" x14ac:dyDescent="0.25">
      <c r="A935" s="17"/>
      <c r="B935" s="12"/>
      <c r="C935" s="16">
        <f>IF($B935="","",IFERROR(INDEX('Products'!$B$6:$B$505,MATCH($B935,'Products'!$A$6:$A$505,0)),"Unknown code"))</f>
      </c>
      <c r="D935" s="12"/>
      <c r="E935" s="14"/>
      <c r="F935" s="14"/>
      <c r="G935" s="15">
        <f>IF(OR($B935="",$D935=""),"",IF($F935&lt;&gt;"",$F935,IFERROR(IF($D935="In",INDEX('Products'!$E$6:$E$505,MATCH($B935,'Products'!$A$6:$A$505,0)),INDEX('Products'!$F$6:$F$505,MATCH($B935,'Products'!$A$6:$A$505,0))),"")))</f>
      </c>
      <c r="H935" s="15">
        <f>IF(OR($E935="",$G935=""),"",$E935*$G935)</f>
      </c>
      <c r="I935" s="15">
        <f>IF(AND($D935="Out",$E935&lt;&gt;"",$G935&lt;&gt;""),$E935*($G935-IFERROR(INDEX('Products'!$E$6:$E$505,MATCH($B935,'Products'!$A$6:$A$505,0)),0)),"")</f>
      </c>
      <c r="J935" s="12"/>
    </row>
    <row r="936" spans="1:10" x14ac:dyDescent="0.25">
      <c r="A936" s="17"/>
      <c r="B936" s="12"/>
      <c r="C936" s="16">
        <f>IF($B936="","",IFERROR(INDEX('Products'!$B$6:$B$505,MATCH($B936,'Products'!$A$6:$A$505,0)),"Unknown code"))</f>
      </c>
      <c r="D936" s="12"/>
      <c r="E936" s="14"/>
      <c r="F936" s="14"/>
      <c r="G936" s="15">
        <f>IF(OR($B936="",$D936=""),"",IF($F936&lt;&gt;"",$F936,IFERROR(IF($D936="In",INDEX('Products'!$E$6:$E$505,MATCH($B936,'Products'!$A$6:$A$505,0)),INDEX('Products'!$F$6:$F$505,MATCH($B936,'Products'!$A$6:$A$505,0))),"")))</f>
      </c>
      <c r="H936" s="15">
        <f>IF(OR($E936="",$G936=""),"",$E936*$G936)</f>
      </c>
      <c r="I936" s="15">
        <f>IF(AND($D936="Out",$E936&lt;&gt;"",$G936&lt;&gt;""),$E936*($G936-IFERROR(INDEX('Products'!$E$6:$E$505,MATCH($B936,'Products'!$A$6:$A$505,0)),0)),"")</f>
      </c>
      <c r="J936" s="12"/>
    </row>
    <row r="937" spans="1:10" x14ac:dyDescent="0.25">
      <c r="A937" s="17"/>
      <c r="B937" s="12"/>
      <c r="C937" s="16">
        <f>IF($B937="","",IFERROR(INDEX('Products'!$B$6:$B$505,MATCH($B937,'Products'!$A$6:$A$505,0)),"Unknown code"))</f>
      </c>
      <c r="D937" s="12"/>
      <c r="E937" s="14"/>
      <c r="F937" s="14"/>
      <c r="G937" s="15">
        <f>IF(OR($B937="",$D937=""),"",IF($F937&lt;&gt;"",$F937,IFERROR(IF($D937="In",INDEX('Products'!$E$6:$E$505,MATCH($B937,'Products'!$A$6:$A$505,0)),INDEX('Products'!$F$6:$F$505,MATCH($B937,'Products'!$A$6:$A$505,0))),"")))</f>
      </c>
      <c r="H937" s="15">
        <f>IF(OR($E937="",$G937=""),"",$E937*$G937)</f>
      </c>
      <c r="I937" s="15">
        <f>IF(AND($D937="Out",$E937&lt;&gt;"",$G937&lt;&gt;""),$E937*($G937-IFERROR(INDEX('Products'!$E$6:$E$505,MATCH($B937,'Products'!$A$6:$A$505,0)),0)),"")</f>
      </c>
      <c r="J937" s="12"/>
    </row>
    <row r="938" spans="1:10" x14ac:dyDescent="0.25">
      <c r="A938" s="17"/>
      <c r="B938" s="12"/>
      <c r="C938" s="16">
        <f>IF($B938="","",IFERROR(INDEX('Products'!$B$6:$B$505,MATCH($B938,'Products'!$A$6:$A$505,0)),"Unknown code"))</f>
      </c>
      <c r="D938" s="12"/>
      <c r="E938" s="14"/>
      <c r="F938" s="14"/>
      <c r="G938" s="15">
        <f>IF(OR($B938="",$D938=""),"",IF($F938&lt;&gt;"",$F938,IFERROR(IF($D938="In",INDEX('Products'!$E$6:$E$505,MATCH($B938,'Products'!$A$6:$A$505,0)),INDEX('Products'!$F$6:$F$505,MATCH($B938,'Products'!$A$6:$A$505,0))),"")))</f>
      </c>
      <c r="H938" s="15">
        <f>IF(OR($E938="",$G938=""),"",$E938*$G938)</f>
      </c>
      <c r="I938" s="15">
        <f>IF(AND($D938="Out",$E938&lt;&gt;"",$G938&lt;&gt;""),$E938*($G938-IFERROR(INDEX('Products'!$E$6:$E$505,MATCH($B938,'Products'!$A$6:$A$505,0)),0)),"")</f>
      </c>
      <c r="J938" s="12"/>
    </row>
    <row r="939" spans="1:10" x14ac:dyDescent="0.25">
      <c r="A939" s="17"/>
      <c r="B939" s="12"/>
      <c r="C939" s="16">
        <f>IF($B939="","",IFERROR(INDEX('Products'!$B$6:$B$505,MATCH($B939,'Products'!$A$6:$A$505,0)),"Unknown code"))</f>
      </c>
      <c r="D939" s="12"/>
      <c r="E939" s="14"/>
      <c r="F939" s="14"/>
      <c r="G939" s="15">
        <f>IF(OR($B939="",$D939=""),"",IF($F939&lt;&gt;"",$F939,IFERROR(IF($D939="In",INDEX('Products'!$E$6:$E$505,MATCH($B939,'Products'!$A$6:$A$505,0)),INDEX('Products'!$F$6:$F$505,MATCH($B939,'Products'!$A$6:$A$505,0))),"")))</f>
      </c>
      <c r="H939" s="15">
        <f>IF(OR($E939="",$G939=""),"",$E939*$G939)</f>
      </c>
      <c r="I939" s="15">
        <f>IF(AND($D939="Out",$E939&lt;&gt;"",$G939&lt;&gt;""),$E939*($G939-IFERROR(INDEX('Products'!$E$6:$E$505,MATCH($B939,'Products'!$A$6:$A$505,0)),0)),"")</f>
      </c>
      <c r="J939" s="12"/>
    </row>
    <row r="940" spans="1:10" x14ac:dyDescent="0.25">
      <c r="A940" s="17"/>
      <c r="B940" s="12"/>
      <c r="C940" s="16">
        <f>IF($B940="","",IFERROR(INDEX('Products'!$B$6:$B$505,MATCH($B940,'Products'!$A$6:$A$505,0)),"Unknown code"))</f>
      </c>
      <c r="D940" s="12"/>
      <c r="E940" s="14"/>
      <c r="F940" s="14"/>
      <c r="G940" s="15">
        <f>IF(OR($B940="",$D940=""),"",IF($F940&lt;&gt;"",$F940,IFERROR(IF($D940="In",INDEX('Products'!$E$6:$E$505,MATCH($B940,'Products'!$A$6:$A$505,0)),INDEX('Products'!$F$6:$F$505,MATCH($B940,'Products'!$A$6:$A$505,0))),"")))</f>
      </c>
      <c r="H940" s="15">
        <f>IF(OR($E940="",$G940=""),"",$E940*$G940)</f>
      </c>
      <c r="I940" s="15">
        <f>IF(AND($D940="Out",$E940&lt;&gt;"",$G940&lt;&gt;""),$E940*($G940-IFERROR(INDEX('Products'!$E$6:$E$505,MATCH($B940,'Products'!$A$6:$A$505,0)),0)),"")</f>
      </c>
      <c r="J940" s="12"/>
    </row>
    <row r="941" spans="1:10" x14ac:dyDescent="0.25">
      <c r="A941" s="17"/>
      <c r="B941" s="12"/>
      <c r="C941" s="16">
        <f>IF($B941="","",IFERROR(INDEX('Products'!$B$6:$B$505,MATCH($B941,'Products'!$A$6:$A$505,0)),"Unknown code"))</f>
      </c>
      <c r="D941" s="12"/>
      <c r="E941" s="14"/>
      <c r="F941" s="14"/>
      <c r="G941" s="15">
        <f>IF(OR($B941="",$D941=""),"",IF($F941&lt;&gt;"",$F941,IFERROR(IF($D941="In",INDEX('Products'!$E$6:$E$505,MATCH($B941,'Products'!$A$6:$A$505,0)),INDEX('Products'!$F$6:$F$505,MATCH($B941,'Products'!$A$6:$A$505,0))),"")))</f>
      </c>
      <c r="H941" s="15">
        <f>IF(OR($E941="",$G941=""),"",$E941*$G941)</f>
      </c>
      <c r="I941" s="15">
        <f>IF(AND($D941="Out",$E941&lt;&gt;"",$G941&lt;&gt;""),$E941*($G941-IFERROR(INDEX('Products'!$E$6:$E$505,MATCH($B941,'Products'!$A$6:$A$505,0)),0)),"")</f>
      </c>
      <c r="J941" s="12"/>
    </row>
    <row r="942" spans="1:10" x14ac:dyDescent="0.25">
      <c r="A942" s="17"/>
      <c r="B942" s="12"/>
      <c r="C942" s="16">
        <f>IF($B942="","",IFERROR(INDEX('Products'!$B$6:$B$505,MATCH($B942,'Products'!$A$6:$A$505,0)),"Unknown code"))</f>
      </c>
      <c r="D942" s="12"/>
      <c r="E942" s="14"/>
      <c r="F942" s="14"/>
      <c r="G942" s="15">
        <f>IF(OR($B942="",$D942=""),"",IF($F942&lt;&gt;"",$F942,IFERROR(IF($D942="In",INDEX('Products'!$E$6:$E$505,MATCH($B942,'Products'!$A$6:$A$505,0)),INDEX('Products'!$F$6:$F$505,MATCH($B942,'Products'!$A$6:$A$505,0))),"")))</f>
      </c>
      <c r="H942" s="15">
        <f>IF(OR($E942="",$G942=""),"",$E942*$G942)</f>
      </c>
      <c r="I942" s="15">
        <f>IF(AND($D942="Out",$E942&lt;&gt;"",$G942&lt;&gt;""),$E942*($G942-IFERROR(INDEX('Products'!$E$6:$E$505,MATCH($B942,'Products'!$A$6:$A$505,0)),0)),"")</f>
      </c>
      <c r="J942" s="12"/>
    </row>
    <row r="943" spans="1:10" x14ac:dyDescent="0.25">
      <c r="A943" s="17"/>
      <c r="B943" s="12"/>
      <c r="C943" s="16">
        <f>IF($B943="","",IFERROR(INDEX('Products'!$B$6:$B$505,MATCH($B943,'Products'!$A$6:$A$505,0)),"Unknown code"))</f>
      </c>
      <c r="D943" s="12"/>
      <c r="E943" s="14"/>
      <c r="F943" s="14"/>
      <c r="G943" s="15">
        <f>IF(OR($B943="",$D943=""),"",IF($F943&lt;&gt;"",$F943,IFERROR(IF($D943="In",INDEX('Products'!$E$6:$E$505,MATCH($B943,'Products'!$A$6:$A$505,0)),INDEX('Products'!$F$6:$F$505,MATCH($B943,'Products'!$A$6:$A$505,0))),"")))</f>
      </c>
      <c r="H943" s="15">
        <f>IF(OR($E943="",$G943=""),"",$E943*$G943)</f>
      </c>
      <c r="I943" s="15">
        <f>IF(AND($D943="Out",$E943&lt;&gt;"",$G943&lt;&gt;""),$E943*($G943-IFERROR(INDEX('Products'!$E$6:$E$505,MATCH($B943,'Products'!$A$6:$A$505,0)),0)),"")</f>
      </c>
      <c r="J943" s="12"/>
    </row>
    <row r="944" spans="1:10" x14ac:dyDescent="0.25">
      <c r="A944" s="17"/>
      <c r="B944" s="12"/>
      <c r="C944" s="16">
        <f>IF($B944="","",IFERROR(INDEX('Products'!$B$6:$B$505,MATCH($B944,'Products'!$A$6:$A$505,0)),"Unknown code"))</f>
      </c>
      <c r="D944" s="12"/>
      <c r="E944" s="14"/>
      <c r="F944" s="14"/>
      <c r="G944" s="15">
        <f>IF(OR($B944="",$D944=""),"",IF($F944&lt;&gt;"",$F944,IFERROR(IF($D944="In",INDEX('Products'!$E$6:$E$505,MATCH($B944,'Products'!$A$6:$A$505,0)),INDEX('Products'!$F$6:$F$505,MATCH($B944,'Products'!$A$6:$A$505,0))),"")))</f>
      </c>
      <c r="H944" s="15">
        <f>IF(OR($E944="",$G944=""),"",$E944*$G944)</f>
      </c>
      <c r="I944" s="15">
        <f>IF(AND($D944="Out",$E944&lt;&gt;"",$G944&lt;&gt;""),$E944*($G944-IFERROR(INDEX('Products'!$E$6:$E$505,MATCH($B944,'Products'!$A$6:$A$505,0)),0)),"")</f>
      </c>
      <c r="J944" s="12"/>
    </row>
    <row r="945" spans="1:10" x14ac:dyDescent="0.25">
      <c r="A945" s="17"/>
      <c r="B945" s="12"/>
      <c r="C945" s="16">
        <f>IF($B945="","",IFERROR(INDEX('Products'!$B$6:$B$505,MATCH($B945,'Products'!$A$6:$A$505,0)),"Unknown code"))</f>
      </c>
      <c r="D945" s="12"/>
      <c r="E945" s="14"/>
      <c r="F945" s="14"/>
      <c r="G945" s="15">
        <f>IF(OR($B945="",$D945=""),"",IF($F945&lt;&gt;"",$F945,IFERROR(IF($D945="In",INDEX('Products'!$E$6:$E$505,MATCH($B945,'Products'!$A$6:$A$505,0)),INDEX('Products'!$F$6:$F$505,MATCH($B945,'Products'!$A$6:$A$505,0))),"")))</f>
      </c>
      <c r="H945" s="15">
        <f>IF(OR($E945="",$G945=""),"",$E945*$G945)</f>
      </c>
      <c r="I945" s="15">
        <f>IF(AND($D945="Out",$E945&lt;&gt;"",$G945&lt;&gt;""),$E945*($G945-IFERROR(INDEX('Products'!$E$6:$E$505,MATCH($B945,'Products'!$A$6:$A$505,0)),0)),"")</f>
      </c>
      <c r="J945" s="12"/>
    </row>
    <row r="946" spans="1:10" x14ac:dyDescent="0.25">
      <c r="A946" s="17"/>
      <c r="B946" s="12"/>
      <c r="C946" s="16">
        <f>IF($B946="","",IFERROR(INDEX('Products'!$B$6:$B$505,MATCH($B946,'Products'!$A$6:$A$505,0)),"Unknown code"))</f>
      </c>
      <c r="D946" s="12"/>
      <c r="E946" s="14"/>
      <c r="F946" s="14"/>
      <c r="G946" s="15">
        <f>IF(OR($B946="",$D946=""),"",IF($F946&lt;&gt;"",$F946,IFERROR(IF($D946="In",INDEX('Products'!$E$6:$E$505,MATCH($B946,'Products'!$A$6:$A$505,0)),INDEX('Products'!$F$6:$F$505,MATCH($B946,'Products'!$A$6:$A$505,0))),"")))</f>
      </c>
      <c r="H946" s="15">
        <f>IF(OR($E946="",$G946=""),"",$E946*$G946)</f>
      </c>
      <c r="I946" s="15">
        <f>IF(AND($D946="Out",$E946&lt;&gt;"",$G946&lt;&gt;""),$E946*($G946-IFERROR(INDEX('Products'!$E$6:$E$505,MATCH($B946,'Products'!$A$6:$A$505,0)),0)),"")</f>
      </c>
      <c r="J946" s="12"/>
    </row>
    <row r="947" spans="1:10" x14ac:dyDescent="0.25">
      <c r="A947" s="17"/>
      <c r="B947" s="12"/>
      <c r="C947" s="16">
        <f>IF($B947="","",IFERROR(INDEX('Products'!$B$6:$B$505,MATCH($B947,'Products'!$A$6:$A$505,0)),"Unknown code"))</f>
      </c>
      <c r="D947" s="12"/>
      <c r="E947" s="14"/>
      <c r="F947" s="14"/>
      <c r="G947" s="15">
        <f>IF(OR($B947="",$D947=""),"",IF($F947&lt;&gt;"",$F947,IFERROR(IF($D947="In",INDEX('Products'!$E$6:$E$505,MATCH($B947,'Products'!$A$6:$A$505,0)),INDEX('Products'!$F$6:$F$505,MATCH($B947,'Products'!$A$6:$A$505,0))),"")))</f>
      </c>
      <c r="H947" s="15">
        <f>IF(OR($E947="",$G947=""),"",$E947*$G947)</f>
      </c>
      <c r="I947" s="15">
        <f>IF(AND($D947="Out",$E947&lt;&gt;"",$G947&lt;&gt;""),$E947*($G947-IFERROR(INDEX('Products'!$E$6:$E$505,MATCH($B947,'Products'!$A$6:$A$505,0)),0)),"")</f>
      </c>
      <c r="J947" s="12"/>
    </row>
    <row r="948" spans="1:10" x14ac:dyDescent="0.25">
      <c r="A948" s="17"/>
      <c r="B948" s="12"/>
      <c r="C948" s="16">
        <f>IF($B948="","",IFERROR(INDEX('Products'!$B$6:$B$505,MATCH($B948,'Products'!$A$6:$A$505,0)),"Unknown code"))</f>
      </c>
      <c r="D948" s="12"/>
      <c r="E948" s="14"/>
      <c r="F948" s="14"/>
      <c r="G948" s="15">
        <f>IF(OR($B948="",$D948=""),"",IF($F948&lt;&gt;"",$F948,IFERROR(IF($D948="In",INDEX('Products'!$E$6:$E$505,MATCH($B948,'Products'!$A$6:$A$505,0)),INDEX('Products'!$F$6:$F$505,MATCH($B948,'Products'!$A$6:$A$505,0))),"")))</f>
      </c>
      <c r="H948" s="15">
        <f>IF(OR($E948="",$G948=""),"",$E948*$G948)</f>
      </c>
      <c r="I948" s="15">
        <f>IF(AND($D948="Out",$E948&lt;&gt;"",$G948&lt;&gt;""),$E948*($G948-IFERROR(INDEX('Products'!$E$6:$E$505,MATCH($B948,'Products'!$A$6:$A$505,0)),0)),"")</f>
      </c>
      <c r="J948" s="12"/>
    </row>
    <row r="949" spans="1:10" x14ac:dyDescent="0.25">
      <c r="A949" s="17"/>
      <c r="B949" s="12"/>
      <c r="C949" s="16">
        <f>IF($B949="","",IFERROR(INDEX('Products'!$B$6:$B$505,MATCH($B949,'Products'!$A$6:$A$505,0)),"Unknown code"))</f>
      </c>
      <c r="D949" s="12"/>
      <c r="E949" s="14"/>
      <c r="F949" s="14"/>
      <c r="G949" s="15">
        <f>IF(OR($B949="",$D949=""),"",IF($F949&lt;&gt;"",$F949,IFERROR(IF($D949="In",INDEX('Products'!$E$6:$E$505,MATCH($B949,'Products'!$A$6:$A$505,0)),INDEX('Products'!$F$6:$F$505,MATCH($B949,'Products'!$A$6:$A$505,0))),"")))</f>
      </c>
      <c r="H949" s="15">
        <f>IF(OR($E949="",$G949=""),"",$E949*$G949)</f>
      </c>
      <c r="I949" s="15">
        <f>IF(AND($D949="Out",$E949&lt;&gt;"",$G949&lt;&gt;""),$E949*($G949-IFERROR(INDEX('Products'!$E$6:$E$505,MATCH($B949,'Products'!$A$6:$A$505,0)),0)),"")</f>
      </c>
      <c r="J949" s="12"/>
    </row>
    <row r="950" spans="1:10" x14ac:dyDescent="0.25">
      <c r="A950" s="17"/>
      <c r="B950" s="12"/>
      <c r="C950" s="16">
        <f>IF($B950="","",IFERROR(INDEX('Products'!$B$6:$B$505,MATCH($B950,'Products'!$A$6:$A$505,0)),"Unknown code"))</f>
      </c>
      <c r="D950" s="12"/>
      <c r="E950" s="14"/>
      <c r="F950" s="14"/>
      <c r="G950" s="15">
        <f>IF(OR($B950="",$D950=""),"",IF($F950&lt;&gt;"",$F950,IFERROR(IF($D950="In",INDEX('Products'!$E$6:$E$505,MATCH($B950,'Products'!$A$6:$A$505,0)),INDEX('Products'!$F$6:$F$505,MATCH($B950,'Products'!$A$6:$A$505,0))),"")))</f>
      </c>
      <c r="H950" s="15">
        <f>IF(OR($E950="",$G950=""),"",$E950*$G950)</f>
      </c>
      <c r="I950" s="15">
        <f>IF(AND($D950="Out",$E950&lt;&gt;"",$G950&lt;&gt;""),$E950*($G950-IFERROR(INDEX('Products'!$E$6:$E$505,MATCH($B950,'Products'!$A$6:$A$505,0)),0)),"")</f>
      </c>
      <c r="J950" s="12"/>
    </row>
    <row r="951" spans="1:10" x14ac:dyDescent="0.25">
      <c r="A951" s="17"/>
      <c r="B951" s="12"/>
      <c r="C951" s="16">
        <f>IF($B951="","",IFERROR(INDEX('Products'!$B$6:$B$505,MATCH($B951,'Products'!$A$6:$A$505,0)),"Unknown code"))</f>
      </c>
      <c r="D951" s="12"/>
      <c r="E951" s="14"/>
      <c r="F951" s="14"/>
      <c r="G951" s="15">
        <f>IF(OR($B951="",$D951=""),"",IF($F951&lt;&gt;"",$F951,IFERROR(IF($D951="In",INDEX('Products'!$E$6:$E$505,MATCH($B951,'Products'!$A$6:$A$505,0)),INDEX('Products'!$F$6:$F$505,MATCH($B951,'Products'!$A$6:$A$505,0))),"")))</f>
      </c>
      <c r="H951" s="15">
        <f>IF(OR($E951="",$G951=""),"",$E951*$G951)</f>
      </c>
      <c r="I951" s="15">
        <f>IF(AND($D951="Out",$E951&lt;&gt;"",$G951&lt;&gt;""),$E951*($G951-IFERROR(INDEX('Products'!$E$6:$E$505,MATCH($B951,'Products'!$A$6:$A$505,0)),0)),"")</f>
      </c>
      <c r="J951" s="12"/>
    </row>
    <row r="952" spans="1:10" x14ac:dyDescent="0.25">
      <c r="A952" s="17"/>
      <c r="B952" s="12"/>
      <c r="C952" s="16">
        <f>IF($B952="","",IFERROR(INDEX('Products'!$B$6:$B$505,MATCH($B952,'Products'!$A$6:$A$505,0)),"Unknown code"))</f>
      </c>
      <c r="D952" s="12"/>
      <c r="E952" s="14"/>
      <c r="F952" s="14"/>
      <c r="G952" s="15">
        <f>IF(OR($B952="",$D952=""),"",IF($F952&lt;&gt;"",$F952,IFERROR(IF($D952="In",INDEX('Products'!$E$6:$E$505,MATCH($B952,'Products'!$A$6:$A$505,0)),INDEX('Products'!$F$6:$F$505,MATCH($B952,'Products'!$A$6:$A$505,0))),"")))</f>
      </c>
      <c r="H952" s="15">
        <f>IF(OR($E952="",$G952=""),"",$E952*$G952)</f>
      </c>
      <c r="I952" s="15">
        <f>IF(AND($D952="Out",$E952&lt;&gt;"",$G952&lt;&gt;""),$E952*($G952-IFERROR(INDEX('Products'!$E$6:$E$505,MATCH($B952,'Products'!$A$6:$A$505,0)),0)),"")</f>
      </c>
      <c r="J952" s="12"/>
    </row>
    <row r="953" spans="1:10" x14ac:dyDescent="0.25">
      <c r="A953" s="17"/>
      <c r="B953" s="12"/>
      <c r="C953" s="16">
        <f>IF($B953="","",IFERROR(INDEX('Products'!$B$6:$B$505,MATCH($B953,'Products'!$A$6:$A$505,0)),"Unknown code"))</f>
      </c>
      <c r="D953" s="12"/>
      <c r="E953" s="14"/>
      <c r="F953" s="14"/>
      <c r="G953" s="15">
        <f>IF(OR($B953="",$D953=""),"",IF($F953&lt;&gt;"",$F953,IFERROR(IF($D953="In",INDEX('Products'!$E$6:$E$505,MATCH($B953,'Products'!$A$6:$A$505,0)),INDEX('Products'!$F$6:$F$505,MATCH($B953,'Products'!$A$6:$A$505,0))),"")))</f>
      </c>
      <c r="H953" s="15">
        <f>IF(OR($E953="",$G953=""),"",$E953*$G953)</f>
      </c>
      <c r="I953" s="15">
        <f>IF(AND($D953="Out",$E953&lt;&gt;"",$G953&lt;&gt;""),$E953*($G953-IFERROR(INDEX('Products'!$E$6:$E$505,MATCH($B953,'Products'!$A$6:$A$505,0)),0)),"")</f>
      </c>
      <c r="J953" s="12"/>
    </row>
    <row r="954" spans="1:10" x14ac:dyDescent="0.25">
      <c r="A954" s="17"/>
      <c r="B954" s="12"/>
      <c r="C954" s="16">
        <f>IF($B954="","",IFERROR(INDEX('Products'!$B$6:$B$505,MATCH($B954,'Products'!$A$6:$A$505,0)),"Unknown code"))</f>
      </c>
      <c r="D954" s="12"/>
      <c r="E954" s="14"/>
      <c r="F954" s="14"/>
      <c r="G954" s="15">
        <f>IF(OR($B954="",$D954=""),"",IF($F954&lt;&gt;"",$F954,IFERROR(IF($D954="In",INDEX('Products'!$E$6:$E$505,MATCH($B954,'Products'!$A$6:$A$505,0)),INDEX('Products'!$F$6:$F$505,MATCH($B954,'Products'!$A$6:$A$505,0))),"")))</f>
      </c>
      <c r="H954" s="15">
        <f>IF(OR($E954="",$G954=""),"",$E954*$G954)</f>
      </c>
      <c r="I954" s="15">
        <f>IF(AND($D954="Out",$E954&lt;&gt;"",$G954&lt;&gt;""),$E954*($G954-IFERROR(INDEX('Products'!$E$6:$E$505,MATCH($B954,'Products'!$A$6:$A$505,0)),0)),"")</f>
      </c>
      <c r="J954" s="12"/>
    </row>
    <row r="955" spans="1:10" x14ac:dyDescent="0.25">
      <c r="A955" s="17"/>
      <c r="B955" s="12"/>
      <c r="C955" s="16">
        <f>IF($B955="","",IFERROR(INDEX('Products'!$B$6:$B$505,MATCH($B955,'Products'!$A$6:$A$505,0)),"Unknown code"))</f>
      </c>
      <c r="D955" s="12"/>
      <c r="E955" s="14"/>
      <c r="F955" s="14"/>
      <c r="G955" s="15">
        <f>IF(OR($B955="",$D955=""),"",IF($F955&lt;&gt;"",$F955,IFERROR(IF($D955="In",INDEX('Products'!$E$6:$E$505,MATCH($B955,'Products'!$A$6:$A$505,0)),INDEX('Products'!$F$6:$F$505,MATCH($B955,'Products'!$A$6:$A$505,0))),"")))</f>
      </c>
      <c r="H955" s="15">
        <f>IF(OR($E955="",$G955=""),"",$E955*$G955)</f>
      </c>
      <c r="I955" s="15">
        <f>IF(AND($D955="Out",$E955&lt;&gt;"",$G955&lt;&gt;""),$E955*($G955-IFERROR(INDEX('Products'!$E$6:$E$505,MATCH($B955,'Products'!$A$6:$A$505,0)),0)),"")</f>
      </c>
      <c r="J955" s="12"/>
    </row>
    <row r="956" spans="1:10" x14ac:dyDescent="0.25">
      <c r="A956" s="17"/>
      <c r="B956" s="12"/>
      <c r="C956" s="16">
        <f>IF($B956="","",IFERROR(INDEX('Products'!$B$6:$B$505,MATCH($B956,'Products'!$A$6:$A$505,0)),"Unknown code"))</f>
      </c>
      <c r="D956" s="12"/>
      <c r="E956" s="14"/>
      <c r="F956" s="14"/>
      <c r="G956" s="15">
        <f>IF(OR($B956="",$D956=""),"",IF($F956&lt;&gt;"",$F956,IFERROR(IF($D956="In",INDEX('Products'!$E$6:$E$505,MATCH($B956,'Products'!$A$6:$A$505,0)),INDEX('Products'!$F$6:$F$505,MATCH($B956,'Products'!$A$6:$A$505,0))),"")))</f>
      </c>
      <c r="H956" s="15">
        <f>IF(OR($E956="",$G956=""),"",$E956*$G956)</f>
      </c>
      <c r="I956" s="15">
        <f>IF(AND($D956="Out",$E956&lt;&gt;"",$G956&lt;&gt;""),$E956*($G956-IFERROR(INDEX('Products'!$E$6:$E$505,MATCH($B956,'Products'!$A$6:$A$505,0)),0)),"")</f>
      </c>
      <c r="J956" s="12"/>
    </row>
    <row r="957" spans="1:10" x14ac:dyDescent="0.25">
      <c r="A957" s="17"/>
      <c r="B957" s="12"/>
      <c r="C957" s="16">
        <f>IF($B957="","",IFERROR(INDEX('Products'!$B$6:$B$505,MATCH($B957,'Products'!$A$6:$A$505,0)),"Unknown code"))</f>
      </c>
      <c r="D957" s="12"/>
      <c r="E957" s="14"/>
      <c r="F957" s="14"/>
      <c r="G957" s="15">
        <f>IF(OR($B957="",$D957=""),"",IF($F957&lt;&gt;"",$F957,IFERROR(IF($D957="In",INDEX('Products'!$E$6:$E$505,MATCH($B957,'Products'!$A$6:$A$505,0)),INDEX('Products'!$F$6:$F$505,MATCH($B957,'Products'!$A$6:$A$505,0))),"")))</f>
      </c>
      <c r="H957" s="15">
        <f>IF(OR($E957="",$G957=""),"",$E957*$G957)</f>
      </c>
      <c r="I957" s="15">
        <f>IF(AND($D957="Out",$E957&lt;&gt;"",$G957&lt;&gt;""),$E957*($G957-IFERROR(INDEX('Products'!$E$6:$E$505,MATCH($B957,'Products'!$A$6:$A$505,0)),0)),"")</f>
      </c>
      <c r="J957" s="12"/>
    </row>
    <row r="958" spans="1:10" x14ac:dyDescent="0.25">
      <c r="A958" s="17"/>
      <c r="B958" s="12"/>
      <c r="C958" s="16">
        <f>IF($B958="","",IFERROR(INDEX('Products'!$B$6:$B$505,MATCH($B958,'Products'!$A$6:$A$505,0)),"Unknown code"))</f>
      </c>
      <c r="D958" s="12"/>
      <c r="E958" s="14"/>
      <c r="F958" s="14"/>
      <c r="G958" s="15">
        <f>IF(OR($B958="",$D958=""),"",IF($F958&lt;&gt;"",$F958,IFERROR(IF($D958="In",INDEX('Products'!$E$6:$E$505,MATCH($B958,'Products'!$A$6:$A$505,0)),INDEX('Products'!$F$6:$F$505,MATCH($B958,'Products'!$A$6:$A$505,0))),"")))</f>
      </c>
      <c r="H958" s="15">
        <f>IF(OR($E958="",$G958=""),"",$E958*$G958)</f>
      </c>
      <c r="I958" s="15">
        <f>IF(AND($D958="Out",$E958&lt;&gt;"",$G958&lt;&gt;""),$E958*($G958-IFERROR(INDEX('Products'!$E$6:$E$505,MATCH($B958,'Products'!$A$6:$A$505,0)),0)),"")</f>
      </c>
      <c r="J958" s="12"/>
    </row>
    <row r="959" spans="1:10" x14ac:dyDescent="0.25">
      <c r="A959" s="17"/>
      <c r="B959" s="12"/>
      <c r="C959" s="16">
        <f>IF($B959="","",IFERROR(INDEX('Products'!$B$6:$B$505,MATCH($B959,'Products'!$A$6:$A$505,0)),"Unknown code"))</f>
      </c>
      <c r="D959" s="12"/>
      <c r="E959" s="14"/>
      <c r="F959" s="14"/>
      <c r="G959" s="15">
        <f>IF(OR($B959="",$D959=""),"",IF($F959&lt;&gt;"",$F959,IFERROR(IF($D959="In",INDEX('Products'!$E$6:$E$505,MATCH($B959,'Products'!$A$6:$A$505,0)),INDEX('Products'!$F$6:$F$505,MATCH($B959,'Products'!$A$6:$A$505,0))),"")))</f>
      </c>
      <c r="H959" s="15">
        <f>IF(OR($E959="",$G959=""),"",$E959*$G959)</f>
      </c>
      <c r="I959" s="15">
        <f>IF(AND($D959="Out",$E959&lt;&gt;"",$G959&lt;&gt;""),$E959*($G959-IFERROR(INDEX('Products'!$E$6:$E$505,MATCH($B959,'Products'!$A$6:$A$505,0)),0)),"")</f>
      </c>
      <c r="J959" s="12"/>
    </row>
    <row r="960" spans="1:10" x14ac:dyDescent="0.25">
      <c r="A960" s="17"/>
      <c r="B960" s="12"/>
      <c r="C960" s="16">
        <f>IF($B960="","",IFERROR(INDEX('Products'!$B$6:$B$505,MATCH($B960,'Products'!$A$6:$A$505,0)),"Unknown code"))</f>
      </c>
      <c r="D960" s="12"/>
      <c r="E960" s="14"/>
      <c r="F960" s="14"/>
      <c r="G960" s="15">
        <f>IF(OR($B960="",$D960=""),"",IF($F960&lt;&gt;"",$F960,IFERROR(IF($D960="In",INDEX('Products'!$E$6:$E$505,MATCH($B960,'Products'!$A$6:$A$505,0)),INDEX('Products'!$F$6:$F$505,MATCH($B960,'Products'!$A$6:$A$505,0))),"")))</f>
      </c>
      <c r="H960" s="15">
        <f>IF(OR($E960="",$G960=""),"",$E960*$G960)</f>
      </c>
      <c r="I960" s="15">
        <f>IF(AND($D960="Out",$E960&lt;&gt;"",$G960&lt;&gt;""),$E960*($G960-IFERROR(INDEX('Products'!$E$6:$E$505,MATCH($B960,'Products'!$A$6:$A$505,0)),0)),"")</f>
      </c>
      <c r="J960" s="12"/>
    </row>
    <row r="961" spans="1:10" x14ac:dyDescent="0.25">
      <c r="A961" s="17"/>
      <c r="B961" s="12"/>
      <c r="C961" s="16">
        <f>IF($B961="","",IFERROR(INDEX('Products'!$B$6:$B$505,MATCH($B961,'Products'!$A$6:$A$505,0)),"Unknown code"))</f>
      </c>
      <c r="D961" s="12"/>
      <c r="E961" s="14"/>
      <c r="F961" s="14"/>
      <c r="G961" s="15">
        <f>IF(OR($B961="",$D961=""),"",IF($F961&lt;&gt;"",$F961,IFERROR(IF($D961="In",INDEX('Products'!$E$6:$E$505,MATCH($B961,'Products'!$A$6:$A$505,0)),INDEX('Products'!$F$6:$F$505,MATCH($B961,'Products'!$A$6:$A$505,0))),"")))</f>
      </c>
      <c r="H961" s="15">
        <f>IF(OR($E961="",$G961=""),"",$E961*$G961)</f>
      </c>
      <c r="I961" s="15">
        <f>IF(AND($D961="Out",$E961&lt;&gt;"",$G961&lt;&gt;""),$E961*($G961-IFERROR(INDEX('Products'!$E$6:$E$505,MATCH($B961,'Products'!$A$6:$A$505,0)),0)),"")</f>
      </c>
      <c r="J961" s="12"/>
    </row>
    <row r="962" spans="1:10" x14ac:dyDescent="0.25">
      <c r="A962" s="17"/>
      <c r="B962" s="12"/>
      <c r="C962" s="16">
        <f>IF($B962="","",IFERROR(INDEX('Products'!$B$6:$B$505,MATCH($B962,'Products'!$A$6:$A$505,0)),"Unknown code"))</f>
      </c>
      <c r="D962" s="12"/>
      <c r="E962" s="14"/>
      <c r="F962" s="14"/>
      <c r="G962" s="15">
        <f>IF(OR($B962="",$D962=""),"",IF($F962&lt;&gt;"",$F962,IFERROR(IF($D962="In",INDEX('Products'!$E$6:$E$505,MATCH($B962,'Products'!$A$6:$A$505,0)),INDEX('Products'!$F$6:$F$505,MATCH($B962,'Products'!$A$6:$A$505,0))),"")))</f>
      </c>
      <c r="H962" s="15">
        <f>IF(OR($E962="",$G962=""),"",$E962*$G962)</f>
      </c>
      <c r="I962" s="15">
        <f>IF(AND($D962="Out",$E962&lt;&gt;"",$G962&lt;&gt;""),$E962*($G962-IFERROR(INDEX('Products'!$E$6:$E$505,MATCH($B962,'Products'!$A$6:$A$505,0)),0)),"")</f>
      </c>
      <c r="J962" s="12"/>
    </row>
    <row r="963" spans="1:10" x14ac:dyDescent="0.25">
      <c r="A963" s="17"/>
      <c r="B963" s="12"/>
      <c r="C963" s="16">
        <f>IF($B963="","",IFERROR(INDEX('Products'!$B$6:$B$505,MATCH($B963,'Products'!$A$6:$A$505,0)),"Unknown code"))</f>
      </c>
      <c r="D963" s="12"/>
      <c r="E963" s="14"/>
      <c r="F963" s="14"/>
      <c r="G963" s="15">
        <f>IF(OR($B963="",$D963=""),"",IF($F963&lt;&gt;"",$F963,IFERROR(IF($D963="In",INDEX('Products'!$E$6:$E$505,MATCH($B963,'Products'!$A$6:$A$505,0)),INDEX('Products'!$F$6:$F$505,MATCH($B963,'Products'!$A$6:$A$505,0))),"")))</f>
      </c>
      <c r="H963" s="15">
        <f>IF(OR($E963="",$G963=""),"",$E963*$G963)</f>
      </c>
      <c r="I963" s="15">
        <f>IF(AND($D963="Out",$E963&lt;&gt;"",$G963&lt;&gt;""),$E963*($G963-IFERROR(INDEX('Products'!$E$6:$E$505,MATCH($B963,'Products'!$A$6:$A$505,0)),0)),"")</f>
      </c>
      <c r="J963" s="12"/>
    </row>
    <row r="964" spans="1:10" x14ac:dyDescent="0.25">
      <c r="A964" s="17"/>
      <c r="B964" s="12"/>
      <c r="C964" s="16">
        <f>IF($B964="","",IFERROR(INDEX('Products'!$B$6:$B$505,MATCH($B964,'Products'!$A$6:$A$505,0)),"Unknown code"))</f>
      </c>
      <c r="D964" s="12"/>
      <c r="E964" s="14"/>
      <c r="F964" s="14"/>
      <c r="G964" s="15">
        <f>IF(OR($B964="",$D964=""),"",IF($F964&lt;&gt;"",$F964,IFERROR(IF($D964="In",INDEX('Products'!$E$6:$E$505,MATCH($B964,'Products'!$A$6:$A$505,0)),INDEX('Products'!$F$6:$F$505,MATCH($B964,'Products'!$A$6:$A$505,0))),"")))</f>
      </c>
      <c r="H964" s="15">
        <f>IF(OR($E964="",$G964=""),"",$E964*$G964)</f>
      </c>
      <c r="I964" s="15">
        <f>IF(AND($D964="Out",$E964&lt;&gt;"",$G964&lt;&gt;""),$E964*($G964-IFERROR(INDEX('Products'!$E$6:$E$505,MATCH($B964,'Products'!$A$6:$A$505,0)),0)),"")</f>
      </c>
      <c r="J964" s="12"/>
    </row>
    <row r="965" spans="1:10" x14ac:dyDescent="0.25">
      <c r="A965" s="17"/>
      <c r="B965" s="12"/>
      <c r="C965" s="16">
        <f>IF($B965="","",IFERROR(INDEX('Products'!$B$6:$B$505,MATCH($B965,'Products'!$A$6:$A$505,0)),"Unknown code"))</f>
      </c>
      <c r="D965" s="12"/>
      <c r="E965" s="14"/>
      <c r="F965" s="14"/>
      <c r="G965" s="15">
        <f>IF(OR($B965="",$D965=""),"",IF($F965&lt;&gt;"",$F965,IFERROR(IF($D965="In",INDEX('Products'!$E$6:$E$505,MATCH($B965,'Products'!$A$6:$A$505,0)),INDEX('Products'!$F$6:$F$505,MATCH($B965,'Products'!$A$6:$A$505,0))),"")))</f>
      </c>
      <c r="H965" s="15">
        <f>IF(OR($E965="",$G965=""),"",$E965*$G965)</f>
      </c>
      <c r="I965" s="15">
        <f>IF(AND($D965="Out",$E965&lt;&gt;"",$G965&lt;&gt;""),$E965*($G965-IFERROR(INDEX('Products'!$E$6:$E$505,MATCH($B965,'Products'!$A$6:$A$505,0)),0)),"")</f>
      </c>
      <c r="J965" s="12"/>
    </row>
    <row r="966" spans="1:10" x14ac:dyDescent="0.25">
      <c r="A966" s="17"/>
      <c r="B966" s="12"/>
      <c r="C966" s="16">
        <f>IF($B966="","",IFERROR(INDEX('Products'!$B$6:$B$505,MATCH($B966,'Products'!$A$6:$A$505,0)),"Unknown code"))</f>
      </c>
      <c r="D966" s="12"/>
      <c r="E966" s="14"/>
      <c r="F966" s="14"/>
      <c r="G966" s="15">
        <f>IF(OR($B966="",$D966=""),"",IF($F966&lt;&gt;"",$F966,IFERROR(IF($D966="In",INDEX('Products'!$E$6:$E$505,MATCH($B966,'Products'!$A$6:$A$505,0)),INDEX('Products'!$F$6:$F$505,MATCH($B966,'Products'!$A$6:$A$505,0))),"")))</f>
      </c>
      <c r="H966" s="15">
        <f>IF(OR($E966="",$G966=""),"",$E966*$G966)</f>
      </c>
      <c r="I966" s="15">
        <f>IF(AND($D966="Out",$E966&lt;&gt;"",$G966&lt;&gt;""),$E966*($G966-IFERROR(INDEX('Products'!$E$6:$E$505,MATCH($B966,'Products'!$A$6:$A$505,0)),0)),"")</f>
      </c>
      <c r="J966" s="12"/>
    </row>
    <row r="967" spans="1:10" x14ac:dyDescent="0.25">
      <c r="A967" s="17"/>
      <c r="B967" s="12"/>
      <c r="C967" s="16">
        <f>IF($B967="","",IFERROR(INDEX('Products'!$B$6:$B$505,MATCH($B967,'Products'!$A$6:$A$505,0)),"Unknown code"))</f>
      </c>
      <c r="D967" s="12"/>
      <c r="E967" s="14"/>
      <c r="F967" s="14"/>
      <c r="G967" s="15">
        <f>IF(OR($B967="",$D967=""),"",IF($F967&lt;&gt;"",$F967,IFERROR(IF($D967="In",INDEX('Products'!$E$6:$E$505,MATCH($B967,'Products'!$A$6:$A$505,0)),INDEX('Products'!$F$6:$F$505,MATCH($B967,'Products'!$A$6:$A$505,0))),"")))</f>
      </c>
      <c r="H967" s="15">
        <f>IF(OR($E967="",$G967=""),"",$E967*$G967)</f>
      </c>
      <c r="I967" s="15">
        <f>IF(AND($D967="Out",$E967&lt;&gt;"",$G967&lt;&gt;""),$E967*($G967-IFERROR(INDEX('Products'!$E$6:$E$505,MATCH($B967,'Products'!$A$6:$A$505,0)),0)),"")</f>
      </c>
      <c r="J967" s="12"/>
    </row>
    <row r="968" spans="1:10" x14ac:dyDescent="0.25">
      <c r="A968" s="17"/>
      <c r="B968" s="12"/>
      <c r="C968" s="16">
        <f>IF($B968="","",IFERROR(INDEX('Products'!$B$6:$B$505,MATCH($B968,'Products'!$A$6:$A$505,0)),"Unknown code"))</f>
      </c>
      <c r="D968" s="12"/>
      <c r="E968" s="14"/>
      <c r="F968" s="14"/>
      <c r="G968" s="15">
        <f>IF(OR($B968="",$D968=""),"",IF($F968&lt;&gt;"",$F968,IFERROR(IF($D968="In",INDEX('Products'!$E$6:$E$505,MATCH($B968,'Products'!$A$6:$A$505,0)),INDEX('Products'!$F$6:$F$505,MATCH($B968,'Products'!$A$6:$A$505,0))),"")))</f>
      </c>
      <c r="H968" s="15">
        <f>IF(OR($E968="",$G968=""),"",$E968*$G968)</f>
      </c>
      <c r="I968" s="15">
        <f>IF(AND($D968="Out",$E968&lt;&gt;"",$G968&lt;&gt;""),$E968*($G968-IFERROR(INDEX('Products'!$E$6:$E$505,MATCH($B968,'Products'!$A$6:$A$505,0)),0)),"")</f>
      </c>
      <c r="J968" s="12"/>
    </row>
    <row r="969" spans="1:10" x14ac:dyDescent="0.25">
      <c r="A969" s="17"/>
      <c r="B969" s="12"/>
      <c r="C969" s="16">
        <f>IF($B969="","",IFERROR(INDEX('Products'!$B$6:$B$505,MATCH($B969,'Products'!$A$6:$A$505,0)),"Unknown code"))</f>
      </c>
      <c r="D969" s="12"/>
      <c r="E969" s="14"/>
      <c r="F969" s="14"/>
      <c r="G969" s="15">
        <f>IF(OR($B969="",$D969=""),"",IF($F969&lt;&gt;"",$F969,IFERROR(IF($D969="In",INDEX('Products'!$E$6:$E$505,MATCH($B969,'Products'!$A$6:$A$505,0)),INDEX('Products'!$F$6:$F$505,MATCH($B969,'Products'!$A$6:$A$505,0))),"")))</f>
      </c>
      <c r="H969" s="15">
        <f>IF(OR($E969="",$G969=""),"",$E969*$G969)</f>
      </c>
      <c r="I969" s="15">
        <f>IF(AND($D969="Out",$E969&lt;&gt;"",$G969&lt;&gt;""),$E969*($G969-IFERROR(INDEX('Products'!$E$6:$E$505,MATCH($B969,'Products'!$A$6:$A$505,0)),0)),"")</f>
      </c>
      <c r="J969" s="12"/>
    </row>
    <row r="970" spans="1:10" x14ac:dyDescent="0.25">
      <c r="A970" s="17"/>
      <c r="B970" s="12"/>
      <c r="C970" s="16">
        <f>IF($B970="","",IFERROR(INDEX('Products'!$B$6:$B$505,MATCH($B970,'Products'!$A$6:$A$505,0)),"Unknown code"))</f>
      </c>
      <c r="D970" s="12"/>
      <c r="E970" s="14"/>
      <c r="F970" s="14"/>
      <c r="G970" s="15">
        <f>IF(OR($B970="",$D970=""),"",IF($F970&lt;&gt;"",$F970,IFERROR(IF($D970="In",INDEX('Products'!$E$6:$E$505,MATCH($B970,'Products'!$A$6:$A$505,0)),INDEX('Products'!$F$6:$F$505,MATCH($B970,'Products'!$A$6:$A$505,0))),"")))</f>
      </c>
      <c r="H970" s="15">
        <f>IF(OR($E970="",$G970=""),"",$E970*$G970)</f>
      </c>
      <c r="I970" s="15">
        <f>IF(AND($D970="Out",$E970&lt;&gt;"",$G970&lt;&gt;""),$E970*($G970-IFERROR(INDEX('Products'!$E$6:$E$505,MATCH($B970,'Products'!$A$6:$A$505,0)),0)),"")</f>
      </c>
      <c r="J970" s="12"/>
    </row>
    <row r="971" spans="1:10" x14ac:dyDescent="0.25">
      <c r="A971" s="17"/>
      <c r="B971" s="12"/>
      <c r="C971" s="16">
        <f>IF($B971="","",IFERROR(INDEX('Products'!$B$6:$B$505,MATCH($B971,'Products'!$A$6:$A$505,0)),"Unknown code"))</f>
      </c>
      <c r="D971" s="12"/>
      <c r="E971" s="14"/>
      <c r="F971" s="14"/>
      <c r="G971" s="15">
        <f>IF(OR($B971="",$D971=""),"",IF($F971&lt;&gt;"",$F971,IFERROR(IF($D971="In",INDEX('Products'!$E$6:$E$505,MATCH($B971,'Products'!$A$6:$A$505,0)),INDEX('Products'!$F$6:$F$505,MATCH($B971,'Products'!$A$6:$A$505,0))),"")))</f>
      </c>
      <c r="H971" s="15">
        <f>IF(OR($E971="",$G971=""),"",$E971*$G971)</f>
      </c>
      <c r="I971" s="15">
        <f>IF(AND($D971="Out",$E971&lt;&gt;"",$G971&lt;&gt;""),$E971*($G971-IFERROR(INDEX('Products'!$E$6:$E$505,MATCH($B971,'Products'!$A$6:$A$505,0)),0)),"")</f>
      </c>
      <c r="J971" s="12"/>
    </row>
    <row r="972" spans="1:10" x14ac:dyDescent="0.25">
      <c r="A972" s="17"/>
      <c r="B972" s="12"/>
      <c r="C972" s="16">
        <f>IF($B972="","",IFERROR(INDEX('Products'!$B$6:$B$505,MATCH($B972,'Products'!$A$6:$A$505,0)),"Unknown code"))</f>
      </c>
      <c r="D972" s="12"/>
      <c r="E972" s="14"/>
      <c r="F972" s="14"/>
      <c r="G972" s="15">
        <f>IF(OR($B972="",$D972=""),"",IF($F972&lt;&gt;"",$F972,IFERROR(IF($D972="In",INDEX('Products'!$E$6:$E$505,MATCH($B972,'Products'!$A$6:$A$505,0)),INDEX('Products'!$F$6:$F$505,MATCH($B972,'Products'!$A$6:$A$505,0))),"")))</f>
      </c>
      <c r="H972" s="15">
        <f>IF(OR($E972="",$G972=""),"",$E972*$G972)</f>
      </c>
      <c r="I972" s="15">
        <f>IF(AND($D972="Out",$E972&lt;&gt;"",$G972&lt;&gt;""),$E972*($G972-IFERROR(INDEX('Products'!$E$6:$E$505,MATCH($B972,'Products'!$A$6:$A$505,0)),0)),"")</f>
      </c>
      <c r="J972" s="12"/>
    </row>
    <row r="973" spans="1:10" x14ac:dyDescent="0.25">
      <c r="A973" s="17"/>
      <c r="B973" s="12"/>
      <c r="C973" s="16">
        <f>IF($B973="","",IFERROR(INDEX('Products'!$B$6:$B$505,MATCH($B973,'Products'!$A$6:$A$505,0)),"Unknown code"))</f>
      </c>
      <c r="D973" s="12"/>
      <c r="E973" s="14"/>
      <c r="F973" s="14"/>
      <c r="G973" s="15">
        <f>IF(OR($B973="",$D973=""),"",IF($F973&lt;&gt;"",$F973,IFERROR(IF($D973="In",INDEX('Products'!$E$6:$E$505,MATCH($B973,'Products'!$A$6:$A$505,0)),INDEX('Products'!$F$6:$F$505,MATCH($B973,'Products'!$A$6:$A$505,0))),"")))</f>
      </c>
      <c r="H973" s="15">
        <f>IF(OR($E973="",$G973=""),"",$E973*$G973)</f>
      </c>
      <c r="I973" s="15">
        <f>IF(AND($D973="Out",$E973&lt;&gt;"",$G973&lt;&gt;""),$E973*($G973-IFERROR(INDEX('Products'!$E$6:$E$505,MATCH($B973,'Products'!$A$6:$A$505,0)),0)),"")</f>
      </c>
      <c r="J973" s="12"/>
    </row>
    <row r="974" spans="1:10" x14ac:dyDescent="0.25">
      <c r="A974" s="17"/>
      <c r="B974" s="12"/>
      <c r="C974" s="16">
        <f>IF($B974="","",IFERROR(INDEX('Products'!$B$6:$B$505,MATCH($B974,'Products'!$A$6:$A$505,0)),"Unknown code"))</f>
      </c>
      <c r="D974" s="12"/>
      <c r="E974" s="14"/>
      <c r="F974" s="14"/>
      <c r="G974" s="15">
        <f>IF(OR($B974="",$D974=""),"",IF($F974&lt;&gt;"",$F974,IFERROR(IF($D974="In",INDEX('Products'!$E$6:$E$505,MATCH($B974,'Products'!$A$6:$A$505,0)),INDEX('Products'!$F$6:$F$505,MATCH($B974,'Products'!$A$6:$A$505,0))),"")))</f>
      </c>
      <c r="H974" s="15">
        <f>IF(OR($E974="",$G974=""),"",$E974*$G974)</f>
      </c>
      <c r="I974" s="15">
        <f>IF(AND($D974="Out",$E974&lt;&gt;"",$G974&lt;&gt;""),$E974*($G974-IFERROR(INDEX('Products'!$E$6:$E$505,MATCH($B974,'Products'!$A$6:$A$505,0)),0)),"")</f>
      </c>
      <c r="J974" s="12"/>
    </row>
    <row r="975" spans="1:10" x14ac:dyDescent="0.25">
      <c r="A975" s="17"/>
      <c r="B975" s="12"/>
      <c r="C975" s="16">
        <f>IF($B975="","",IFERROR(INDEX('Products'!$B$6:$B$505,MATCH($B975,'Products'!$A$6:$A$505,0)),"Unknown code"))</f>
      </c>
      <c r="D975" s="12"/>
      <c r="E975" s="14"/>
      <c r="F975" s="14"/>
      <c r="G975" s="15">
        <f>IF(OR($B975="",$D975=""),"",IF($F975&lt;&gt;"",$F975,IFERROR(IF($D975="In",INDEX('Products'!$E$6:$E$505,MATCH($B975,'Products'!$A$6:$A$505,0)),INDEX('Products'!$F$6:$F$505,MATCH($B975,'Products'!$A$6:$A$505,0))),"")))</f>
      </c>
      <c r="H975" s="15">
        <f>IF(OR($E975="",$G975=""),"",$E975*$G975)</f>
      </c>
      <c r="I975" s="15">
        <f>IF(AND($D975="Out",$E975&lt;&gt;"",$G975&lt;&gt;""),$E975*($G975-IFERROR(INDEX('Products'!$E$6:$E$505,MATCH($B975,'Products'!$A$6:$A$505,0)),0)),"")</f>
      </c>
      <c r="J975" s="12"/>
    </row>
    <row r="976" spans="1:10" x14ac:dyDescent="0.25">
      <c r="A976" s="17"/>
      <c r="B976" s="12"/>
      <c r="C976" s="16">
        <f>IF($B976="","",IFERROR(INDEX('Products'!$B$6:$B$505,MATCH($B976,'Products'!$A$6:$A$505,0)),"Unknown code"))</f>
      </c>
      <c r="D976" s="12"/>
      <c r="E976" s="14"/>
      <c r="F976" s="14"/>
      <c r="G976" s="15">
        <f>IF(OR($B976="",$D976=""),"",IF($F976&lt;&gt;"",$F976,IFERROR(IF($D976="In",INDEX('Products'!$E$6:$E$505,MATCH($B976,'Products'!$A$6:$A$505,0)),INDEX('Products'!$F$6:$F$505,MATCH($B976,'Products'!$A$6:$A$505,0))),"")))</f>
      </c>
      <c r="H976" s="15">
        <f>IF(OR($E976="",$G976=""),"",$E976*$G976)</f>
      </c>
      <c r="I976" s="15">
        <f>IF(AND($D976="Out",$E976&lt;&gt;"",$G976&lt;&gt;""),$E976*($G976-IFERROR(INDEX('Products'!$E$6:$E$505,MATCH($B976,'Products'!$A$6:$A$505,0)),0)),"")</f>
      </c>
      <c r="J976" s="12"/>
    </row>
    <row r="977" spans="1:10" x14ac:dyDescent="0.25">
      <c r="A977" s="17"/>
      <c r="B977" s="12"/>
      <c r="C977" s="16">
        <f>IF($B977="","",IFERROR(INDEX('Products'!$B$6:$B$505,MATCH($B977,'Products'!$A$6:$A$505,0)),"Unknown code"))</f>
      </c>
      <c r="D977" s="12"/>
      <c r="E977" s="14"/>
      <c r="F977" s="14"/>
      <c r="G977" s="15">
        <f>IF(OR($B977="",$D977=""),"",IF($F977&lt;&gt;"",$F977,IFERROR(IF($D977="In",INDEX('Products'!$E$6:$E$505,MATCH($B977,'Products'!$A$6:$A$505,0)),INDEX('Products'!$F$6:$F$505,MATCH($B977,'Products'!$A$6:$A$505,0))),"")))</f>
      </c>
      <c r="H977" s="15">
        <f>IF(OR($E977="",$G977=""),"",$E977*$G977)</f>
      </c>
      <c r="I977" s="15">
        <f>IF(AND($D977="Out",$E977&lt;&gt;"",$G977&lt;&gt;""),$E977*($G977-IFERROR(INDEX('Products'!$E$6:$E$505,MATCH($B977,'Products'!$A$6:$A$505,0)),0)),"")</f>
      </c>
      <c r="J977" s="12"/>
    </row>
    <row r="978" spans="1:10" x14ac:dyDescent="0.25">
      <c r="A978" s="17"/>
      <c r="B978" s="12"/>
      <c r="C978" s="16">
        <f>IF($B978="","",IFERROR(INDEX('Products'!$B$6:$B$505,MATCH($B978,'Products'!$A$6:$A$505,0)),"Unknown code"))</f>
      </c>
      <c r="D978" s="12"/>
      <c r="E978" s="14"/>
      <c r="F978" s="14"/>
      <c r="G978" s="15">
        <f>IF(OR($B978="",$D978=""),"",IF($F978&lt;&gt;"",$F978,IFERROR(IF($D978="In",INDEX('Products'!$E$6:$E$505,MATCH($B978,'Products'!$A$6:$A$505,0)),INDEX('Products'!$F$6:$F$505,MATCH($B978,'Products'!$A$6:$A$505,0))),"")))</f>
      </c>
      <c r="H978" s="15">
        <f>IF(OR($E978="",$G978=""),"",$E978*$G978)</f>
      </c>
      <c r="I978" s="15">
        <f>IF(AND($D978="Out",$E978&lt;&gt;"",$G978&lt;&gt;""),$E978*($G978-IFERROR(INDEX('Products'!$E$6:$E$505,MATCH($B978,'Products'!$A$6:$A$505,0)),0)),"")</f>
      </c>
      <c r="J978" s="12"/>
    </row>
    <row r="979" spans="1:10" x14ac:dyDescent="0.25">
      <c r="A979" s="17"/>
      <c r="B979" s="12"/>
      <c r="C979" s="16">
        <f>IF($B979="","",IFERROR(INDEX('Products'!$B$6:$B$505,MATCH($B979,'Products'!$A$6:$A$505,0)),"Unknown code"))</f>
      </c>
      <c r="D979" s="12"/>
      <c r="E979" s="14"/>
      <c r="F979" s="14"/>
      <c r="G979" s="15">
        <f>IF(OR($B979="",$D979=""),"",IF($F979&lt;&gt;"",$F979,IFERROR(IF($D979="In",INDEX('Products'!$E$6:$E$505,MATCH($B979,'Products'!$A$6:$A$505,0)),INDEX('Products'!$F$6:$F$505,MATCH($B979,'Products'!$A$6:$A$505,0))),"")))</f>
      </c>
      <c r="H979" s="15">
        <f>IF(OR($E979="",$G979=""),"",$E979*$G979)</f>
      </c>
      <c r="I979" s="15">
        <f>IF(AND($D979="Out",$E979&lt;&gt;"",$G979&lt;&gt;""),$E979*($G979-IFERROR(INDEX('Products'!$E$6:$E$505,MATCH($B979,'Products'!$A$6:$A$505,0)),0)),"")</f>
      </c>
      <c r="J979" s="12"/>
    </row>
    <row r="980" spans="1:10" x14ac:dyDescent="0.25">
      <c r="A980" s="17"/>
      <c r="B980" s="12"/>
      <c r="C980" s="16">
        <f>IF($B980="","",IFERROR(INDEX('Products'!$B$6:$B$505,MATCH($B980,'Products'!$A$6:$A$505,0)),"Unknown code"))</f>
      </c>
      <c r="D980" s="12"/>
      <c r="E980" s="14"/>
      <c r="F980" s="14"/>
      <c r="G980" s="15">
        <f>IF(OR($B980="",$D980=""),"",IF($F980&lt;&gt;"",$F980,IFERROR(IF($D980="In",INDEX('Products'!$E$6:$E$505,MATCH($B980,'Products'!$A$6:$A$505,0)),INDEX('Products'!$F$6:$F$505,MATCH($B980,'Products'!$A$6:$A$505,0))),"")))</f>
      </c>
      <c r="H980" s="15">
        <f>IF(OR($E980="",$G980=""),"",$E980*$G980)</f>
      </c>
      <c r="I980" s="15">
        <f>IF(AND($D980="Out",$E980&lt;&gt;"",$G980&lt;&gt;""),$E980*($G980-IFERROR(INDEX('Products'!$E$6:$E$505,MATCH($B980,'Products'!$A$6:$A$505,0)),0)),"")</f>
      </c>
      <c r="J980" s="12"/>
    </row>
    <row r="981" spans="1:10" x14ac:dyDescent="0.25">
      <c r="A981" s="17"/>
      <c r="B981" s="12"/>
      <c r="C981" s="16">
        <f>IF($B981="","",IFERROR(INDEX('Products'!$B$6:$B$505,MATCH($B981,'Products'!$A$6:$A$505,0)),"Unknown code"))</f>
      </c>
      <c r="D981" s="12"/>
      <c r="E981" s="14"/>
      <c r="F981" s="14"/>
      <c r="G981" s="15">
        <f>IF(OR($B981="",$D981=""),"",IF($F981&lt;&gt;"",$F981,IFERROR(IF($D981="In",INDEX('Products'!$E$6:$E$505,MATCH($B981,'Products'!$A$6:$A$505,0)),INDEX('Products'!$F$6:$F$505,MATCH($B981,'Products'!$A$6:$A$505,0))),"")))</f>
      </c>
      <c r="H981" s="15">
        <f>IF(OR($E981="",$G981=""),"",$E981*$G981)</f>
      </c>
      <c r="I981" s="15">
        <f>IF(AND($D981="Out",$E981&lt;&gt;"",$G981&lt;&gt;""),$E981*($G981-IFERROR(INDEX('Products'!$E$6:$E$505,MATCH($B981,'Products'!$A$6:$A$505,0)),0)),"")</f>
      </c>
      <c r="J981" s="12"/>
    </row>
    <row r="982" spans="1:10" x14ac:dyDescent="0.25">
      <c r="A982" s="17"/>
      <c r="B982" s="12"/>
      <c r="C982" s="16">
        <f>IF($B982="","",IFERROR(INDEX('Products'!$B$6:$B$505,MATCH($B982,'Products'!$A$6:$A$505,0)),"Unknown code"))</f>
      </c>
      <c r="D982" s="12"/>
      <c r="E982" s="14"/>
      <c r="F982" s="14"/>
      <c r="G982" s="15">
        <f>IF(OR($B982="",$D982=""),"",IF($F982&lt;&gt;"",$F982,IFERROR(IF($D982="In",INDEX('Products'!$E$6:$E$505,MATCH($B982,'Products'!$A$6:$A$505,0)),INDEX('Products'!$F$6:$F$505,MATCH($B982,'Products'!$A$6:$A$505,0))),"")))</f>
      </c>
      <c r="H982" s="15">
        <f>IF(OR($E982="",$G982=""),"",$E982*$G982)</f>
      </c>
      <c r="I982" s="15">
        <f>IF(AND($D982="Out",$E982&lt;&gt;"",$G982&lt;&gt;""),$E982*($G982-IFERROR(INDEX('Products'!$E$6:$E$505,MATCH($B982,'Products'!$A$6:$A$505,0)),0)),"")</f>
      </c>
      <c r="J982" s="12"/>
    </row>
    <row r="983" spans="1:10" x14ac:dyDescent="0.25">
      <c r="A983" s="17"/>
      <c r="B983" s="12"/>
      <c r="C983" s="16">
        <f>IF($B983="","",IFERROR(INDEX('Products'!$B$6:$B$505,MATCH($B983,'Products'!$A$6:$A$505,0)),"Unknown code"))</f>
      </c>
      <c r="D983" s="12"/>
      <c r="E983" s="14"/>
      <c r="F983" s="14"/>
      <c r="G983" s="15">
        <f>IF(OR($B983="",$D983=""),"",IF($F983&lt;&gt;"",$F983,IFERROR(IF($D983="In",INDEX('Products'!$E$6:$E$505,MATCH($B983,'Products'!$A$6:$A$505,0)),INDEX('Products'!$F$6:$F$505,MATCH($B983,'Products'!$A$6:$A$505,0))),"")))</f>
      </c>
      <c r="H983" s="15">
        <f>IF(OR($E983="",$G983=""),"",$E983*$G983)</f>
      </c>
      <c r="I983" s="15">
        <f>IF(AND($D983="Out",$E983&lt;&gt;"",$G983&lt;&gt;""),$E983*($G983-IFERROR(INDEX('Products'!$E$6:$E$505,MATCH($B983,'Products'!$A$6:$A$505,0)),0)),"")</f>
      </c>
      <c r="J983" s="12"/>
    </row>
    <row r="984" spans="1:10" x14ac:dyDescent="0.25">
      <c r="A984" s="17"/>
      <c r="B984" s="12"/>
      <c r="C984" s="16">
        <f>IF($B984="","",IFERROR(INDEX('Products'!$B$6:$B$505,MATCH($B984,'Products'!$A$6:$A$505,0)),"Unknown code"))</f>
      </c>
      <c r="D984" s="12"/>
      <c r="E984" s="14"/>
      <c r="F984" s="14"/>
      <c r="G984" s="15">
        <f>IF(OR($B984="",$D984=""),"",IF($F984&lt;&gt;"",$F984,IFERROR(IF($D984="In",INDEX('Products'!$E$6:$E$505,MATCH($B984,'Products'!$A$6:$A$505,0)),INDEX('Products'!$F$6:$F$505,MATCH($B984,'Products'!$A$6:$A$505,0))),"")))</f>
      </c>
      <c r="H984" s="15">
        <f>IF(OR($E984="",$G984=""),"",$E984*$G984)</f>
      </c>
      <c r="I984" s="15">
        <f>IF(AND($D984="Out",$E984&lt;&gt;"",$G984&lt;&gt;""),$E984*($G984-IFERROR(INDEX('Products'!$E$6:$E$505,MATCH($B984,'Products'!$A$6:$A$505,0)),0)),"")</f>
      </c>
      <c r="J984" s="12"/>
    </row>
    <row r="985" spans="1:10" x14ac:dyDescent="0.25">
      <c r="A985" s="17"/>
      <c r="B985" s="12"/>
      <c r="C985" s="16">
        <f>IF($B985="","",IFERROR(INDEX('Products'!$B$6:$B$505,MATCH($B985,'Products'!$A$6:$A$505,0)),"Unknown code"))</f>
      </c>
      <c r="D985" s="12"/>
      <c r="E985" s="14"/>
      <c r="F985" s="14"/>
      <c r="G985" s="15">
        <f>IF(OR($B985="",$D985=""),"",IF($F985&lt;&gt;"",$F985,IFERROR(IF($D985="In",INDEX('Products'!$E$6:$E$505,MATCH($B985,'Products'!$A$6:$A$505,0)),INDEX('Products'!$F$6:$F$505,MATCH($B985,'Products'!$A$6:$A$505,0))),"")))</f>
      </c>
      <c r="H985" s="15">
        <f>IF(OR($E985="",$G985=""),"",$E985*$G985)</f>
      </c>
      <c r="I985" s="15">
        <f>IF(AND($D985="Out",$E985&lt;&gt;"",$G985&lt;&gt;""),$E985*($G985-IFERROR(INDEX('Products'!$E$6:$E$505,MATCH($B985,'Products'!$A$6:$A$505,0)),0)),"")</f>
      </c>
      <c r="J985" s="12"/>
    </row>
    <row r="986" spans="1:10" x14ac:dyDescent="0.25">
      <c r="A986" s="17"/>
      <c r="B986" s="12"/>
      <c r="C986" s="16">
        <f>IF($B986="","",IFERROR(INDEX('Products'!$B$6:$B$505,MATCH($B986,'Products'!$A$6:$A$505,0)),"Unknown code"))</f>
      </c>
      <c r="D986" s="12"/>
      <c r="E986" s="14"/>
      <c r="F986" s="14"/>
      <c r="G986" s="15">
        <f>IF(OR($B986="",$D986=""),"",IF($F986&lt;&gt;"",$F986,IFERROR(IF($D986="In",INDEX('Products'!$E$6:$E$505,MATCH($B986,'Products'!$A$6:$A$505,0)),INDEX('Products'!$F$6:$F$505,MATCH($B986,'Products'!$A$6:$A$505,0))),"")))</f>
      </c>
      <c r="H986" s="15">
        <f>IF(OR($E986="",$G986=""),"",$E986*$G986)</f>
      </c>
      <c r="I986" s="15">
        <f>IF(AND($D986="Out",$E986&lt;&gt;"",$G986&lt;&gt;""),$E986*($G986-IFERROR(INDEX('Products'!$E$6:$E$505,MATCH($B986,'Products'!$A$6:$A$505,0)),0)),"")</f>
      </c>
      <c r="J986" s="12"/>
    </row>
    <row r="987" spans="1:10" x14ac:dyDescent="0.25">
      <c r="A987" s="17"/>
      <c r="B987" s="12"/>
      <c r="C987" s="16">
        <f>IF($B987="","",IFERROR(INDEX('Products'!$B$6:$B$505,MATCH($B987,'Products'!$A$6:$A$505,0)),"Unknown code"))</f>
      </c>
      <c r="D987" s="12"/>
      <c r="E987" s="14"/>
      <c r="F987" s="14"/>
      <c r="G987" s="15">
        <f>IF(OR($B987="",$D987=""),"",IF($F987&lt;&gt;"",$F987,IFERROR(IF($D987="In",INDEX('Products'!$E$6:$E$505,MATCH($B987,'Products'!$A$6:$A$505,0)),INDEX('Products'!$F$6:$F$505,MATCH($B987,'Products'!$A$6:$A$505,0))),"")))</f>
      </c>
      <c r="H987" s="15">
        <f>IF(OR($E987="",$G987=""),"",$E987*$G987)</f>
      </c>
      <c r="I987" s="15">
        <f>IF(AND($D987="Out",$E987&lt;&gt;"",$G987&lt;&gt;""),$E987*($G987-IFERROR(INDEX('Products'!$E$6:$E$505,MATCH($B987,'Products'!$A$6:$A$505,0)),0)),"")</f>
      </c>
      <c r="J987" s="12"/>
    </row>
    <row r="988" spans="1:10" x14ac:dyDescent="0.25">
      <c r="A988" s="17"/>
      <c r="B988" s="12"/>
      <c r="C988" s="16">
        <f>IF($B988="","",IFERROR(INDEX('Products'!$B$6:$B$505,MATCH($B988,'Products'!$A$6:$A$505,0)),"Unknown code"))</f>
      </c>
      <c r="D988" s="12"/>
      <c r="E988" s="14"/>
      <c r="F988" s="14"/>
      <c r="G988" s="15">
        <f>IF(OR($B988="",$D988=""),"",IF($F988&lt;&gt;"",$F988,IFERROR(IF($D988="In",INDEX('Products'!$E$6:$E$505,MATCH($B988,'Products'!$A$6:$A$505,0)),INDEX('Products'!$F$6:$F$505,MATCH($B988,'Products'!$A$6:$A$505,0))),"")))</f>
      </c>
      <c r="H988" s="15">
        <f>IF(OR($E988="",$G988=""),"",$E988*$G988)</f>
      </c>
      <c r="I988" s="15">
        <f>IF(AND($D988="Out",$E988&lt;&gt;"",$G988&lt;&gt;""),$E988*($G988-IFERROR(INDEX('Products'!$E$6:$E$505,MATCH($B988,'Products'!$A$6:$A$505,0)),0)),"")</f>
      </c>
      <c r="J988" s="12"/>
    </row>
    <row r="989" spans="1:10" x14ac:dyDescent="0.25">
      <c r="A989" s="17"/>
      <c r="B989" s="12"/>
      <c r="C989" s="16">
        <f>IF($B989="","",IFERROR(INDEX('Products'!$B$6:$B$505,MATCH($B989,'Products'!$A$6:$A$505,0)),"Unknown code"))</f>
      </c>
      <c r="D989" s="12"/>
      <c r="E989" s="14"/>
      <c r="F989" s="14"/>
      <c r="G989" s="15">
        <f>IF(OR($B989="",$D989=""),"",IF($F989&lt;&gt;"",$F989,IFERROR(IF($D989="In",INDEX('Products'!$E$6:$E$505,MATCH($B989,'Products'!$A$6:$A$505,0)),INDEX('Products'!$F$6:$F$505,MATCH($B989,'Products'!$A$6:$A$505,0))),"")))</f>
      </c>
      <c r="H989" s="15">
        <f>IF(OR($E989="",$G989=""),"",$E989*$G989)</f>
      </c>
      <c r="I989" s="15">
        <f>IF(AND($D989="Out",$E989&lt;&gt;"",$G989&lt;&gt;""),$E989*($G989-IFERROR(INDEX('Products'!$E$6:$E$505,MATCH($B989,'Products'!$A$6:$A$505,0)),0)),"")</f>
      </c>
      <c r="J989" s="12"/>
    </row>
    <row r="990" spans="1:10" x14ac:dyDescent="0.25">
      <c r="A990" s="17"/>
      <c r="B990" s="12"/>
      <c r="C990" s="16">
        <f>IF($B990="","",IFERROR(INDEX('Products'!$B$6:$B$505,MATCH($B990,'Products'!$A$6:$A$505,0)),"Unknown code"))</f>
      </c>
      <c r="D990" s="12"/>
      <c r="E990" s="14"/>
      <c r="F990" s="14"/>
      <c r="G990" s="15">
        <f>IF(OR($B990="",$D990=""),"",IF($F990&lt;&gt;"",$F990,IFERROR(IF($D990="In",INDEX('Products'!$E$6:$E$505,MATCH($B990,'Products'!$A$6:$A$505,0)),INDEX('Products'!$F$6:$F$505,MATCH($B990,'Products'!$A$6:$A$505,0))),"")))</f>
      </c>
      <c r="H990" s="15">
        <f>IF(OR($E990="",$G990=""),"",$E990*$G990)</f>
      </c>
      <c r="I990" s="15">
        <f>IF(AND($D990="Out",$E990&lt;&gt;"",$G990&lt;&gt;""),$E990*($G990-IFERROR(INDEX('Products'!$E$6:$E$505,MATCH($B990,'Products'!$A$6:$A$505,0)),0)),"")</f>
      </c>
      <c r="J990" s="12"/>
    </row>
    <row r="991" spans="1:10" x14ac:dyDescent="0.25">
      <c r="A991" s="17"/>
      <c r="B991" s="12"/>
      <c r="C991" s="16">
        <f>IF($B991="","",IFERROR(INDEX('Products'!$B$6:$B$505,MATCH($B991,'Products'!$A$6:$A$505,0)),"Unknown code"))</f>
      </c>
      <c r="D991" s="12"/>
      <c r="E991" s="14"/>
      <c r="F991" s="14"/>
      <c r="G991" s="15">
        <f>IF(OR($B991="",$D991=""),"",IF($F991&lt;&gt;"",$F991,IFERROR(IF($D991="In",INDEX('Products'!$E$6:$E$505,MATCH($B991,'Products'!$A$6:$A$505,0)),INDEX('Products'!$F$6:$F$505,MATCH($B991,'Products'!$A$6:$A$505,0))),"")))</f>
      </c>
      <c r="H991" s="15">
        <f>IF(OR($E991="",$G991=""),"",$E991*$G991)</f>
      </c>
      <c r="I991" s="15">
        <f>IF(AND($D991="Out",$E991&lt;&gt;"",$G991&lt;&gt;""),$E991*($G991-IFERROR(INDEX('Products'!$E$6:$E$505,MATCH($B991,'Products'!$A$6:$A$505,0)),0)),"")</f>
      </c>
      <c r="J991" s="12"/>
    </row>
    <row r="992" spans="1:10" x14ac:dyDescent="0.25">
      <c r="A992" s="17"/>
      <c r="B992" s="12"/>
      <c r="C992" s="16">
        <f>IF($B992="","",IFERROR(INDEX('Products'!$B$6:$B$505,MATCH($B992,'Products'!$A$6:$A$505,0)),"Unknown code"))</f>
      </c>
      <c r="D992" s="12"/>
      <c r="E992" s="14"/>
      <c r="F992" s="14"/>
      <c r="G992" s="15">
        <f>IF(OR($B992="",$D992=""),"",IF($F992&lt;&gt;"",$F992,IFERROR(IF($D992="In",INDEX('Products'!$E$6:$E$505,MATCH($B992,'Products'!$A$6:$A$505,0)),INDEX('Products'!$F$6:$F$505,MATCH($B992,'Products'!$A$6:$A$505,0))),"")))</f>
      </c>
      <c r="H992" s="15">
        <f>IF(OR($E992="",$G992=""),"",$E992*$G992)</f>
      </c>
      <c r="I992" s="15">
        <f>IF(AND($D992="Out",$E992&lt;&gt;"",$G992&lt;&gt;""),$E992*($G992-IFERROR(INDEX('Products'!$E$6:$E$505,MATCH($B992,'Products'!$A$6:$A$505,0)),0)),"")</f>
      </c>
      <c r="J992" s="12"/>
    </row>
    <row r="993" spans="1:10" x14ac:dyDescent="0.25">
      <c r="A993" s="17"/>
      <c r="B993" s="12"/>
      <c r="C993" s="16">
        <f>IF($B993="","",IFERROR(INDEX('Products'!$B$6:$B$505,MATCH($B993,'Products'!$A$6:$A$505,0)),"Unknown code"))</f>
      </c>
      <c r="D993" s="12"/>
      <c r="E993" s="14"/>
      <c r="F993" s="14"/>
      <c r="G993" s="15">
        <f>IF(OR($B993="",$D993=""),"",IF($F993&lt;&gt;"",$F993,IFERROR(IF($D993="In",INDEX('Products'!$E$6:$E$505,MATCH($B993,'Products'!$A$6:$A$505,0)),INDEX('Products'!$F$6:$F$505,MATCH($B993,'Products'!$A$6:$A$505,0))),"")))</f>
      </c>
      <c r="H993" s="15">
        <f>IF(OR($E993="",$G993=""),"",$E993*$G993)</f>
      </c>
      <c r="I993" s="15">
        <f>IF(AND($D993="Out",$E993&lt;&gt;"",$G993&lt;&gt;""),$E993*($G993-IFERROR(INDEX('Products'!$E$6:$E$505,MATCH($B993,'Products'!$A$6:$A$505,0)),0)),"")</f>
      </c>
      <c r="J993" s="12"/>
    </row>
    <row r="994" spans="1:10" x14ac:dyDescent="0.25">
      <c r="A994" s="17"/>
      <c r="B994" s="12"/>
      <c r="C994" s="16">
        <f>IF($B994="","",IFERROR(INDEX('Products'!$B$6:$B$505,MATCH($B994,'Products'!$A$6:$A$505,0)),"Unknown code"))</f>
      </c>
      <c r="D994" s="12"/>
      <c r="E994" s="14"/>
      <c r="F994" s="14"/>
      <c r="G994" s="15">
        <f>IF(OR($B994="",$D994=""),"",IF($F994&lt;&gt;"",$F994,IFERROR(IF($D994="In",INDEX('Products'!$E$6:$E$505,MATCH($B994,'Products'!$A$6:$A$505,0)),INDEX('Products'!$F$6:$F$505,MATCH($B994,'Products'!$A$6:$A$505,0))),"")))</f>
      </c>
      <c r="H994" s="15">
        <f>IF(OR($E994="",$G994=""),"",$E994*$G994)</f>
      </c>
      <c r="I994" s="15">
        <f>IF(AND($D994="Out",$E994&lt;&gt;"",$G994&lt;&gt;""),$E994*($G994-IFERROR(INDEX('Products'!$E$6:$E$505,MATCH($B994,'Products'!$A$6:$A$505,0)),0)),"")</f>
      </c>
      <c r="J994" s="12"/>
    </row>
    <row r="995" spans="1:10" x14ac:dyDescent="0.25">
      <c r="A995" s="17"/>
      <c r="B995" s="12"/>
      <c r="C995" s="16">
        <f>IF($B995="","",IFERROR(INDEX('Products'!$B$6:$B$505,MATCH($B995,'Products'!$A$6:$A$505,0)),"Unknown code"))</f>
      </c>
      <c r="D995" s="12"/>
      <c r="E995" s="14"/>
      <c r="F995" s="14"/>
      <c r="G995" s="15">
        <f>IF(OR($B995="",$D995=""),"",IF($F995&lt;&gt;"",$F995,IFERROR(IF($D995="In",INDEX('Products'!$E$6:$E$505,MATCH($B995,'Products'!$A$6:$A$505,0)),INDEX('Products'!$F$6:$F$505,MATCH($B995,'Products'!$A$6:$A$505,0))),"")))</f>
      </c>
      <c r="H995" s="15">
        <f>IF(OR($E995="",$G995=""),"",$E995*$G995)</f>
      </c>
      <c r="I995" s="15">
        <f>IF(AND($D995="Out",$E995&lt;&gt;"",$G995&lt;&gt;""),$E995*($G995-IFERROR(INDEX('Products'!$E$6:$E$505,MATCH($B995,'Products'!$A$6:$A$505,0)),0)),"")</f>
      </c>
      <c r="J995" s="12"/>
    </row>
    <row r="996" spans="1:10" x14ac:dyDescent="0.25">
      <c r="A996" s="17"/>
      <c r="B996" s="12"/>
      <c r="C996" s="16">
        <f>IF($B996="","",IFERROR(INDEX('Products'!$B$6:$B$505,MATCH($B996,'Products'!$A$6:$A$505,0)),"Unknown code"))</f>
      </c>
      <c r="D996" s="12"/>
      <c r="E996" s="14"/>
      <c r="F996" s="14"/>
      <c r="G996" s="15">
        <f>IF(OR($B996="",$D996=""),"",IF($F996&lt;&gt;"",$F996,IFERROR(IF($D996="In",INDEX('Products'!$E$6:$E$505,MATCH($B996,'Products'!$A$6:$A$505,0)),INDEX('Products'!$F$6:$F$505,MATCH($B996,'Products'!$A$6:$A$505,0))),"")))</f>
      </c>
      <c r="H996" s="15">
        <f>IF(OR($E996="",$G996=""),"",$E996*$G996)</f>
      </c>
      <c r="I996" s="15">
        <f>IF(AND($D996="Out",$E996&lt;&gt;"",$G996&lt;&gt;""),$E996*($G996-IFERROR(INDEX('Products'!$E$6:$E$505,MATCH($B996,'Products'!$A$6:$A$505,0)),0)),"")</f>
      </c>
      <c r="J996" s="12"/>
    </row>
    <row r="997" spans="1:10" x14ac:dyDescent="0.25">
      <c r="A997" s="17"/>
      <c r="B997" s="12"/>
      <c r="C997" s="16">
        <f>IF($B997="","",IFERROR(INDEX('Products'!$B$6:$B$505,MATCH($B997,'Products'!$A$6:$A$505,0)),"Unknown code"))</f>
      </c>
      <c r="D997" s="12"/>
      <c r="E997" s="14"/>
      <c r="F997" s="14"/>
      <c r="G997" s="15">
        <f>IF(OR($B997="",$D997=""),"",IF($F997&lt;&gt;"",$F997,IFERROR(IF($D997="In",INDEX('Products'!$E$6:$E$505,MATCH($B997,'Products'!$A$6:$A$505,0)),INDEX('Products'!$F$6:$F$505,MATCH($B997,'Products'!$A$6:$A$505,0))),"")))</f>
      </c>
      <c r="H997" s="15">
        <f>IF(OR($E997="",$G997=""),"",$E997*$G997)</f>
      </c>
      <c r="I997" s="15">
        <f>IF(AND($D997="Out",$E997&lt;&gt;"",$G997&lt;&gt;""),$E997*($G997-IFERROR(INDEX('Products'!$E$6:$E$505,MATCH($B997,'Products'!$A$6:$A$505,0)),0)),"")</f>
      </c>
      <c r="J997" s="12"/>
    </row>
    <row r="998" spans="1:10" x14ac:dyDescent="0.25">
      <c r="A998" s="17"/>
      <c r="B998" s="12"/>
      <c r="C998" s="16">
        <f>IF($B998="","",IFERROR(INDEX('Products'!$B$6:$B$505,MATCH($B998,'Products'!$A$6:$A$505,0)),"Unknown code"))</f>
      </c>
      <c r="D998" s="12"/>
      <c r="E998" s="14"/>
      <c r="F998" s="14"/>
      <c r="G998" s="15">
        <f>IF(OR($B998="",$D998=""),"",IF($F998&lt;&gt;"",$F998,IFERROR(IF($D998="In",INDEX('Products'!$E$6:$E$505,MATCH($B998,'Products'!$A$6:$A$505,0)),INDEX('Products'!$F$6:$F$505,MATCH($B998,'Products'!$A$6:$A$505,0))),"")))</f>
      </c>
      <c r="H998" s="15">
        <f>IF(OR($E998="",$G998=""),"",$E998*$G998)</f>
      </c>
      <c r="I998" s="15">
        <f>IF(AND($D998="Out",$E998&lt;&gt;"",$G998&lt;&gt;""),$E998*($G998-IFERROR(INDEX('Products'!$E$6:$E$505,MATCH($B998,'Products'!$A$6:$A$505,0)),0)),"")</f>
      </c>
      <c r="J998" s="12"/>
    </row>
    <row r="999" spans="1:10" x14ac:dyDescent="0.25">
      <c r="A999" s="17"/>
      <c r="B999" s="12"/>
      <c r="C999" s="16">
        <f>IF($B999="","",IFERROR(INDEX('Products'!$B$6:$B$505,MATCH($B999,'Products'!$A$6:$A$505,0)),"Unknown code"))</f>
      </c>
      <c r="D999" s="12"/>
      <c r="E999" s="14"/>
      <c r="F999" s="14"/>
      <c r="G999" s="15">
        <f>IF(OR($B999="",$D999=""),"",IF($F999&lt;&gt;"",$F999,IFERROR(IF($D999="In",INDEX('Products'!$E$6:$E$505,MATCH($B999,'Products'!$A$6:$A$505,0)),INDEX('Products'!$F$6:$F$505,MATCH($B999,'Products'!$A$6:$A$505,0))),"")))</f>
      </c>
      <c r="H999" s="15">
        <f>IF(OR($E999="",$G999=""),"",$E999*$G999)</f>
      </c>
      <c r="I999" s="15">
        <f>IF(AND($D999="Out",$E999&lt;&gt;"",$G999&lt;&gt;""),$E999*($G999-IFERROR(INDEX('Products'!$E$6:$E$505,MATCH($B999,'Products'!$A$6:$A$505,0)),0)),"")</f>
      </c>
      <c r="J999" s="12"/>
    </row>
    <row r="1000" spans="1:10" x14ac:dyDescent="0.25">
      <c r="A1000" s="17"/>
      <c r="B1000" s="12"/>
      <c r="C1000" s="16">
        <f>IF($B1000="","",IFERROR(INDEX('Products'!$B$6:$B$505,MATCH($B1000,'Products'!$A$6:$A$505,0)),"Unknown code"))</f>
      </c>
      <c r="D1000" s="12"/>
      <c r="E1000" s="14"/>
      <c r="F1000" s="14"/>
      <c r="G1000" s="15">
        <f>IF(OR($B1000="",$D1000=""),"",IF($F1000&lt;&gt;"",$F1000,IFERROR(IF($D1000="In",INDEX('Products'!$E$6:$E$505,MATCH($B1000,'Products'!$A$6:$A$505,0)),INDEX('Products'!$F$6:$F$505,MATCH($B1000,'Products'!$A$6:$A$505,0))),"")))</f>
      </c>
      <c r="H1000" s="15">
        <f>IF(OR($E1000="",$G1000=""),"",$E1000*$G1000)</f>
      </c>
      <c r="I1000" s="15">
        <f>IF(AND($D1000="Out",$E1000&lt;&gt;"",$G1000&lt;&gt;""),$E1000*($G1000-IFERROR(INDEX('Products'!$E$6:$E$505,MATCH($B1000,'Products'!$A$6:$A$505,0)),0)),"")</f>
      </c>
      <c r="J1000" s="12"/>
    </row>
    <row r="1001" spans="1:10" x14ac:dyDescent="0.25">
      <c r="A1001" s="17"/>
      <c r="B1001" s="12"/>
      <c r="C1001" s="16">
        <f>IF($B1001="","",IFERROR(INDEX('Products'!$B$6:$B$505,MATCH($B1001,'Products'!$A$6:$A$505,0)),"Unknown code"))</f>
      </c>
      <c r="D1001" s="12"/>
      <c r="E1001" s="14"/>
      <c r="F1001" s="14"/>
      <c r="G1001" s="15">
        <f>IF(OR($B1001="",$D1001=""),"",IF($F1001&lt;&gt;"",$F1001,IFERROR(IF($D1001="In",INDEX('Products'!$E$6:$E$505,MATCH($B1001,'Products'!$A$6:$A$505,0)),INDEX('Products'!$F$6:$F$505,MATCH($B1001,'Products'!$A$6:$A$505,0))),"")))</f>
      </c>
      <c r="H1001" s="15">
        <f>IF(OR($E1001="",$G1001=""),"",$E1001*$G1001)</f>
      </c>
      <c r="I1001" s="15">
        <f>IF(AND($D1001="Out",$E1001&lt;&gt;"",$G1001&lt;&gt;""),$E1001*($G1001-IFERROR(INDEX('Products'!$E$6:$E$505,MATCH($B1001,'Products'!$A$6:$A$505,0)),0)),"")</f>
      </c>
      <c r="J1001" s="12"/>
    </row>
    <row r="1002" spans="1:10" x14ac:dyDescent="0.25">
      <c r="A1002" s="17"/>
      <c r="B1002" s="12"/>
      <c r="C1002" s="16">
        <f>IF($B1002="","",IFERROR(INDEX('Products'!$B$6:$B$505,MATCH($B1002,'Products'!$A$6:$A$505,0)),"Unknown code"))</f>
      </c>
      <c r="D1002" s="12"/>
      <c r="E1002" s="14"/>
      <c r="F1002" s="14"/>
      <c r="G1002" s="15">
        <f>IF(OR($B1002="",$D1002=""),"",IF($F1002&lt;&gt;"",$F1002,IFERROR(IF($D1002="In",INDEX('Products'!$E$6:$E$505,MATCH($B1002,'Products'!$A$6:$A$505,0)),INDEX('Products'!$F$6:$F$505,MATCH($B1002,'Products'!$A$6:$A$505,0))),"")))</f>
      </c>
      <c r="H1002" s="15">
        <f>IF(OR($E1002="",$G1002=""),"",$E1002*$G1002)</f>
      </c>
      <c r="I1002" s="15">
        <f>IF(AND($D1002="Out",$E1002&lt;&gt;"",$G1002&lt;&gt;""),$E1002*($G1002-IFERROR(INDEX('Products'!$E$6:$E$505,MATCH($B1002,'Products'!$A$6:$A$505,0)),0)),"")</f>
      </c>
      <c r="J1002" s="12"/>
    </row>
    <row r="1003" spans="1:10" x14ac:dyDescent="0.25">
      <c r="A1003" s="17"/>
      <c r="B1003" s="12"/>
      <c r="C1003" s="16">
        <f>IF($B1003="","",IFERROR(INDEX('Products'!$B$6:$B$505,MATCH($B1003,'Products'!$A$6:$A$505,0)),"Unknown code"))</f>
      </c>
      <c r="D1003" s="12"/>
      <c r="E1003" s="14"/>
      <c r="F1003" s="14"/>
      <c r="G1003" s="15">
        <f>IF(OR($B1003="",$D1003=""),"",IF($F1003&lt;&gt;"",$F1003,IFERROR(IF($D1003="In",INDEX('Products'!$E$6:$E$505,MATCH($B1003,'Products'!$A$6:$A$505,0)),INDEX('Products'!$F$6:$F$505,MATCH($B1003,'Products'!$A$6:$A$505,0))),"")))</f>
      </c>
      <c r="H1003" s="15">
        <f>IF(OR($E1003="",$G1003=""),"",$E1003*$G1003)</f>
      </c>
      <c r="I1003" s="15">
        <f>IF(AND($D1003="Out",$E1003&lt;&gt;"",$G1003&lt;&gt;""),$E1003*($G1003-IFERROR(INDEX('Products'!$E$6:$E$505,MATCH($B1003,'Products'!$A$6:$A$505,0)),0)),"")</f>
      </c>
      <c r="J1003" s="12"/>
    </row>
    <row r="1004" spans="1:10" x14ac:dyDescent="0.25">
      <c r="A1004" s="17"/>
      <c r="B1004" s="12"/>
      <c r="C1004" s="16">
        <f>IF($B1004="","",IFERROR(INDEX('Products'!$B$6:$B$505,MATCH($B1004,'Products'!$A$6:$A$505,0)),"Unknown code"))</f>
      </c>
      <c r="D1004" s="12"/>
      <c r="E1004" s="14"/>
      <c r="F1004" s="14"/>
      <c r="G1004" s="15">
        <f>IF(OR($B1004="",$D1004=""),"",IF($F1004&lt;&gt;"",$F1004,IFERROR(IF($D1004="In",INDEX('Products'!$E$6:$E$505,MATCH($B1004,'Products'!$A$6:$A$505,0)),INDEX('Products'!$F$6:$F$505,MATCH($B1004,'Products'!$A$6:$A$505,0))),"")))</f>
      </c>
      <c r="H1004" s="15">
        <f>IF(OR($E1004="",$G1004=""),"",$E1004*$G1004)</f>
      </c>
      <c r="I1004" s="15">
        <f>IF(AND($D1004="Out",$E1004&lt;&gt;"",$G1004&lt;&gt;""),$E1004*($G1004-IFERROR(INDEX('Products'!$E$6:$E$505,MATCH($B1004,'Products'!$A$6:$A$505,0)),0)),"")</f>
      </c>
      <c r="J1004" s="12"/>
    </row>
    <row r="1005" spans="1:10" x14ac:dyDescent="0.25">
      <c r="A1005" s="17"/>
      <c r="B1005" s="12"/>
      <c r="C1005" s="16">
        <f>IF($B1005="","",IFERROR(INDEX('Products'!$B$6:$B$505,MATCH($B1005,'Products'!$A$6:$A$505,0)),"Unknown code"))</f>
      </c>
      <c r="D1005" s="12"/>
      <c r="E1005" s="14"/>
      <c r="F1005" s="14"/>
      <c r="G1005" s="15">
        <f>IF(OR($B1005="",$D1005=""),"",IF($F1005&lt;&gt;"",$F1005,IFERROR(IF($D1005="In",INDEX('Products'!$E$6:$E$505,MATCH($B1005,'Products'!$A$6:$A$505,0)),INDEX('Products'!$F$6:$F$505,MATCH($B1005,'Products'!$A$6:$A$505,0))),"")))</f>
      </c>
      <c r="H1005" s="15">
        <f>IF(OR($E1005="",$G1005=""),"",$E1005*$G1005)</f>
      </c>
      <c r="I1005" s="15">
        <f>IF(AND($D1005="Out",$E1005&lt;&gt;"",$G1005&lt;&gt;""),$E1005*($G1005-IFERROR(INDEX('Products'!$E$6:$E$505,MATCH($B1005,'Products'!$A$6:$A$505,0)),0)),"")</f>
      </c>
      <c r="J1005" s="12"/>
    </row>
    <row r="1006" spans="1:10" x14ac:dyDescent="0.25">
      <c r="A1006" s="17"/>
      <c r="B1006" s="12"/>
      <c r="C1006" s="16">
        <f>IF($B1006="","",IFERROR(INDEX('Products'!$B$6:$B$505,MATCH($B1006,'Products'!$A$6:$A$505,0)),"Unknown code"))</f>
      </c>
      <c r="D1006" s="12"/>
      <c r="E1006" s="14"/>
      <c r="F1006" s="14"/>
      <c r="G1006" s="15">
        <f>IF(OR($B1006="",$D1006=""),"",IF($F1006&lt;&gt;"",$F1006,IFERROR(IF($D1006="In",INDEX('Products'!$E$6:$E$505,MATCH($B1006,'Products'!$A$6:$A$505,0)),INDEX('Products'!$F$6:$F$505,MATCH($B1006,'Products'!$A$6:$A$505,0))),"")))</f>
      </c>
      <c r="H1006" s="15">
        <f>IF(OR($E1006="",$G1006=""),"",$E1006*$G1006)</f>
      </c>
      <c r="I1006" s="15">
        <f>IF(AND($D1006="Out",$E1006&lt;&gt;"",$G1006&lt;&gt;""),$E1006*($G1006-IFERROR(INDEX('Products'!$E$6:$E$505,MATCH($B1006,'Products'!$A$6:$A$505,0)),0)),"")</f>
      </c>
      <c r="J1006" s="12"/>
    </row>
    <row r="1007" spans="1:10" x14ac:dyDescent="0.25">
      <c r="A1007" s="17"/>
      <c r="B1007" s="12"/>
      <c r="C1007" s="16">
        <f>IF($B1007="","",IFERROR(INDEX('Products'!$B$6:$B$505,MATCH($B1007,'Products'!$A$6:$A$505,0)),"Unknown code"))</f>
      </c>
      <c r="D1007" s="12"/>
      <c r="E1007" s="14"/>
      <c r="F1007" s="14"/>
      <c r="G1007" s="15">
        <f>IF(OR($B1007="",$D1007=""),"",IF($F1007&lt;&gt;"",$F1007,IFERROR(IF($D1007="In",INDEX('Products'!$E$6:$E$505,MATCH($B1007,'Products'!$A$6:$A$505,0)),INDEX('Products'!$F$6:$F$505,MATCH($B1007,'Products'!$A$6:$A$505,0))),"")))</f>
      </c>
      <c r="H1007" s="15">
        <f>IF(OR($E1007="",$G1007=""),"",$E1007*$G1007)</f>
      </c>
      <c r="I1007" s="15">
        <f>IF(AND($D1007="Out",$E1007&lt;&gt;"",$G1007&lt;&gt;""),$E1007*($G1007-IFERROR(INDEX('Products'!$E$6:$E$505,MATCH($B1007,'Products'!$A$6:$A$505,0)),0)),"")</f>
      </c>
      <c r="J1007" s="12"/>
    </row>
    <row r="1008" spans="1:10" x14ac:dyDescent="0.25">
      <c r="A1008" s="17"/>
      <c r="B1008" s="12"/>
      <c r="C1008" s="16">
        <f>IF($B1008="","",IFERROR(INDEX('Products'!$B$6:$B$505,MATCH($B1008,'Products'!$A$6:$A$505,0)),"Unknown code"))</f>
      </c>
      <c r="D1008" s="12"/>
      <c r="E1008" s="14"/>
      <c r="F1008" s="14"/>
      <c r="G1008" s="15">
        <f>IF(OR($B1008="",$D1008=""),"",IF($F1008&lt;&gt;"",$F1008,IFERROR(IF($D1008="In",INDEX('Products'!$E$6:$E$505,MATCH($B1008,'Products'!$A$6:$A$505,0)),INDEX('Products'!$F$6:$F$505,MATCH($B1008,'Products'!$A$6:$A$505,0))),"")))</f>
      </c>
      <c r="H1008" s="15">
        <f>IF(OR($E1008="",$G1008=""),"",$E1008*$G1008)</f>
      </c>
      <c r="I1008" s="15">
        <f>IF(AND($D1008="Out",$E1008&lt;&gt;"",$G1008&lt;&gt;""),$E1008*($G1008-IFERROR(INDEX('Products'!$E$6:$E$505,MATCH($B1008,'Products'!$A$6:$A$505,0)),0)),"")</f>
      </c>
      <c r="J1008" s="12"/>
    </row>
    <row r="1009" spans="1:10" x14ac:dyDescent="0.25">
      <c r="A1009" s="17"/>
      <c r="B1009" s="12"/>
      <c r="C1009" s="16">
        <f>IF($B1009="","",IFERROR(INDEX('Products'!$B$6:$B$505,MATCH($B1009,'Products'!$A$6:$A$505,0)),"Unknown code"))</f>
      </c>
      <c r="D1009" s="12"/>
      <c r="E1009" s="14"/>
      <c r="F1009" s="14"/>
      <c r="G1009" s="15">
        <f>IF(OR($B1009="",$D1009=""),"",IF($F1009&lt;&gt;"",$F1009,IFERROR(IF($D1009="In",INDEX('Products'!$E$6:$E$505,MATCH($B1009,'Products'!$A$6:$A$505,0)),INDEX('Products'!$F$6:$F$505,MATCH($B1009,'Products'!$A$6:$A$505,0))),"")))</f>
      </c>
      <c r="H1009" s="15">
        <f>IF(OR($E1009="",$G1009=""),"",$E1009*$G1009)</f>
      </c>
      <c r="I1009" s="15">
        <f>IF(AND($D1009="Out",$E1009&lt;&gt;"",$G1009&lt;&gt;""),$E1009*($G1009-IFERROR(INDEX('Products'!$E$6:$E$505,MATCH($B1009,'Products'!$A$6:$A$505,0)),0)),"")</f>
      </c>
      <c r="J1009" s="12"/>
    </row>
    <row r="1010" spans="1:10" x14ac:dyDescent="0.25">
      <c r="A1010" s="17"/>
      <c r="B1010" s="12"/>
      <c r="C1010" s="16">
        <f>IF($B1010="","",IFERROR(INDEX('Products'!$B$6:$B$505,MATCH($B1010,'Products'!$A$6:$A$505,0)),"Unknown code"))</f>
      </c>
      <c r="D1010" s="12"/>
      <c r="E1010" s="14"/>
      <c r="F1010" s="14"/>
      <c r="G1010" s="15">
        <f>IF(OR($B1010="",$D1010=""),"",IF($F1010&lt;&gt;"",$F1010,IFERROR(IF($D1010="In",INDEX('Products'!$E$6:$E$505,MATCH($B1010,'Products'!$A$6:$A$505,0)),INDEX('Products'!$F$6:$F$505,MATCH($B1010,'Products'!$A$6:$A$505,0))),"")))</f>
      </c>
      <c r="H1010" s="15">
        <f>IF(OR($E1010="",$G1010=""),"",$E1010*$G1010)</f>
      </c>
      <c r="I1010" s="15">
        <f>IF(AND($D1010="Out",$E1010&lt;&gt;"",$G1010&lt;&gt;""),$E1010*($G1010-IFERROR(INDEX('Products'!$E$6:$E$505,MATCH($B1010,'Products'!$A$6:$A$505,0)),0)),"")</f>
      </c>
      <c r="J1010" s="12"/>
    </row>
    <row r="1011" spans="1:10" x14ac:dyDescent="0.25">
      <c r="A1011" s="17"/>
      <c r="B1011" s="12"/>
      <c r="C1011" s="16">
        <f>IF($B1011="","",IFERROR(INDEX('Products'!$B$6:$B$505,MATCH($B1011,'Products'!$A$6:$A$505,0)),"Unknown code"))</f>
      </c>
      <c r="D1011" s="12"/>
      <c r="E1011" s="14"/>
      <c r="F1011" s="14"/>
      <c r="G1011" s="15">
        <f>IF(OR($B1011="",$D1011=""),"",IF($F1011&lt;&gt;"",$F1011,IFERROR(IF($D1011="In",INDEX('Products'!$E$6:$E$505,MATCH($B1011,'Products'!$A$6:$A$505,0)),INDEX('Products'!$F$6:$F$505,MATCH($B1011,'Products'!$A$6:$A$505,0))),"")))</f>
      </c>
      <c r="H1011" s="15">
        <f>IF(OR($E1011="",$G1011=""),"",$E1011*$G1011)</f>
      </c>
      <c r="I1011" s="15">
        <f>IF(AND($D1011="Out",$E1011&lt;&gt;"",$G1011&lt;&gt;""),$E1011*($G1011-IFERROR(INDEX('Products'!$E$6:$E$505,MATCH($B1011,'Products'!$A$6:$A$505,0)),0)),"")</f>
      </c>
      <c r="J1011" s="12"/>
    </row>
    <row r="1012" spans="1:10" x14ac:dyDescent="0.25">
      <c r="A1012" s="17"/>
      <c r="B1012" s="12"/>
      <c r="C1012" s="16">
        <f>IF($B1012="","",IFERROR(INDEX('Products'!$B$6:$B$505,MATCH($B1012,'Products'!$A$6:$A$505,0)),"Unknown code"))</f>
      </c>
      <c r="D1012" s="12"/>
      <c r="E1012" s="14"/>
      <c r="F1012" s="14"/>
      <c r="G1012" s="15">
        <f>IF(OR($B1012="",$D1012=""),"",IF($F1012&lt;&gt;"",$F1012,IFERROR(IF($D1012="In",INDEX('Products'!$E$6:$E$505,MATCH($B1012,'Products'!$A$6:$A$505,0)),INDEX('Products'!$F$6:$F$505,MATCH($B1012,'Products'!$A$6:$A$505,0))),"")))</f>
      </c>
      <c r="H1012" s="15">
        <f>IF(OR($E1012="",$G1012=""),"",$E1012*$G1012)</f>
      </c>
      <c r="I1012" s="15">
        <f>IF(AND($D1012="Out",$E1012&lt;&gt;"",$G1012&lt;&gt;""),$E1012*($G1012-IFERROR(INDEX('Products'!$E$6:$E$505,MATCH($B1012,'Products'!$A$6:$A$505,0)),0)),"")</f>
      </c>
      <c r="J1012" s="12"/>
    </row>
    <row r="1013" spans="1:10" x14ac:dyDescent="0.25">
      <c r="A1013" s="17"/>
      <c r="B1013" s="12"/>
      <c r="C1013" s="16">
        <f>IF($B1013="","",IFERROR(INDEX('Products'!$B$6:$B$505,MATCH($B1013,'Products'!$A$6:$A$505,0)),"Unknown code"))</f>
      </c>
      <c r="D1013" s="12"/>
      <c r="E1013" s="14"/>
      <c r="F1013" s="14"/>
      <c r="G1013" s="15">
        <f>IF(OR($B1013="",$D1013=""),"",IF($F1013&lt;&gt;"",$F1013,IFERROR(IF($D1013="In",INDEX('Products'!$E$6:$E$505,MATCH($B1013,'Products'!$A$6:$A$505,0)),INDEX('Products'!$F$6:$F$505,MATCH($B1013,'Products'!$A$6:$A$505,0))),"")))</f>
      </c>
      <c r="H1013" s="15">
        <f>IF(OR($E1013="",$G1013=""),"",$E1013*$G1013)</f>
      </c>
      <c r="I1013" s="15">
        <f>IF(AND($D1013="Out",$E1013&lt;&gt;"",$G1013&lt;&gt;""),$E1013*($G1013-IFERROR(INDEX('Products'!$E$6:$E$505,MATCH($B1013,'Products'!$A$6:$A$505,0)),0)),"")</f>
      </c>
      <c r="J1013" s="12"/>
    </row>
    <row r="1014" spans="1:10" x14ac:dyDescent="0.25">
      <c r="A1014" s="17"/>
      <c r="B1014" s="12"/>
      <c r="C1014" s="16">
        <f>IF($B1014="","",IFERROR(INDEX('Products'!$B$6:$B$505,MATCH($B1014,'Products'!$A$6:$A$505,0)),"Unknown code"))</f>
      </c>
      <c r="D1014" s="12"/>
      <c r="E1014" s="14"/>
      <c r="F1014" s="14"/>
      <c r="G1014" s="15">
        <f>IF(OR($B1014="",$D1014=""),"",IF($F1014&lt;&gt;"",$F1014,IFERROR(IF($D1014="In",INDEX('Products'!$E$6:$E$505,MATCH($B1014,'Products'!$A$6:$A$505,0)),INDEX('Products'!$F$6:$F$505,MATCH($B1014,'Products'!$A$6:$A$505,0))),"")))</f>
      </c>
      <c r="H1014" s="15">
        <f>IF(OR($E1014="",$G1014=""),"",$E1014*$G1014)</f>
      </c>
      <c r="I1014" s="15">
        <f>IF(AND($D1014="Out",$E1014&lt;&gt;"",$G1014&lt;&gt;""),$E1014*($G1014-IFERROR(INDEX('Products'!$E$6:$E$505,MATCH($B1014,'Products'!$A$6:$A$505,0)),0)),"")</f>
      </c>
      <c r="J1014" s="12"/>
    </row>
    <row r="1015" spans="1:10" x14ac:dyDescent="0.25">
      <c r="A1015" s="17"/>
      <c r="B1015" s="12"/>
      <c r="C1015" s="16">
        <f>IF($B1015="","",IFERROR(INDEX('Products'!$B$6:$B$505,MATCH($B1015,'Products'!$A$6:$A$505,0)),"Unknown code"))</f>
      </c>
      <c r="D1015" s="12"/>
      <c r="E1015" s="14"/>
      <c r="F1015" s="14"/>
      <c r="G1015" s="15">
        <f>IF(OR($B1015="",$D1015=""),"",IF($F1015&lt;&gt;"",$F1015,IFERROR(IF($D1015="In",INDEX('Products'!$E$6:$E$505,MATCH($B1015,'Products'!$A$6:$A$505,0)),INDEX('Products'!$F$6:$F$505,MATCH($B1015,'Products'!$A$6:$A$505,0))),"")))</f>
      </c>
      <c r="H1015" s="15">
        <f>IF(OR($E1015="",$G1015=""),"",$E1015*$G1015)</f>
      </c>
      <c r="I1015" s="15">
        <f>IF(AND($D1015="Out",$E1015&lt;&gt;"",$G1015&lt;&gt;""),$E1015*($G1015-IFERROR(INDEX('Products'!$E$6:$E$505,MATCH($B1015,'Products'!$A$6:$A$505,0)),0)),"")</f>
      </c>
      <c r="J1015" s="12"/>
    </row>
    <row r="1016" spans="1:10" x14ac:dyDescent="0.25">
      <c r="A1016" s="17"/>
      <c r="B1016" s="12"/>
      <c r="C1016" s="16">
        <f>IF($B1016="","",IFERROR(INDEX('Products'!$B$6:$B$505,MATCH($B1016,'Products'!$A$6:$A$505,0)),"Unknown code"))</f>
      </c>
      <c r="D1016" s="12"/>
      <c r="E1016" s="14"/>
      <c r="F1016" s="14"/>
      <c r="G1016" s="15">
        <f>IF(OR($B1016="",$D1016=""),"",IF($F1016&lt;&gt;"",$F1016,IFERROR(IF($D1016="In",INDEX('Products'!$E$6:$E$505,MATCH($B1016,'Products'!$A$6:$A$505,0)),INDEX('Products'!$F$6:$F$505,MATCH($B1016,'Products'!$A$6:$A$505,0))),"")))</f>
      </c>
      <c r="H1016" s="15">
        <f>IF(OR($E1016="",$G1016=""),"",$E1016*$G1016)</f>
      </c>
      <c r="I1016" s="15">
        <f>IF(AND($D1016="Out",$E1016&lt;&gt;"",$G1016&lt;&gt;""),$E1016*($G1016-IFERROR(INDEX('Products'!$E$6:$E$505,MATCH($B1016,'Products'!$A$6:$A$505,0)),0)),"")</f>
      </c>
      <c r="J1016" s="12"/>
    </row>
    <row r="1017" spans="1:10" x14ac:dyDescent="0.25">
      <c r="A1017" s="17"/>
      <c r="B1017" s="12"/>
      <c r="C1017" s="16">
        <f>IF($B1017="","",IFERROR(INDEX('Products'!$B$6:$B$505,MATCH($B1017,'Products'!$A$6:$A$505,0)),"Unknown code"))</f>
      </c>
      <c r="D1017" s="12"/>
      <c r="E1017" s="14"/>
      <c r="F1017" s="14"/>
      <c r="G1017" s="15">
        <f>IF(OR($B1017="",$D1017=""),"",IF($F1017&lt;&gt;"",$F1017,IFERROR(IF($D1017="In",INDEX('Products'!$E$6:$E$505,MATCH($B1017,'Products'!$A$6:$A$505,0)),INDEX('Products'!$F$6:$F$505,MATCH($B1017,'Products'!$A$6:$A$505,0))),"")))</f>
      </c>
      <c r="H1017" s="15">
        <f>IF(OR($E1017="",$G1017=""),"",$E1017*$G1017)</f>
      </c>
      <c r="I1017" s="15">
        <f>IF(AND($D1017="Out",$E1017&lt;&gt;"",$G1017&lt;&gt;""),$E1017*($G1017-IFERROR(INDEX('Products'!$E$6:$E$505,MATCH($B1017,'Products'!$A$6:$A$505,0)),0)),"")</f>
      </c>
      <c r="J1017" s="12"/>
    </row>
    <row r="1018" spans="1:10" x14ac:dyDescent="0.25">
      <c r="A1018" s="17"/>
      <c r="B1018" s="12"/>
      <c r="C1018" s="16">
        <f>IF($B1018="","",IFERROR(INDEX('Products'!$B$6:$B$505,MATCH($B1018,'Products'!$A$6:$A$505,0)),"Unknown code"))</f>
      </c>
      <c r="D1018" s="12"/>
      <c r="E1018" s="14"/>
      <c r="F1018" s="14"/>
      <c r="G1018" s="15">
        <f>IF(OR($B1018="",$D1018=""),"",IF($F1018&lt;&gt;"",$F1018,IFERROR(IF($D1018="In",INDEX('Products'!$E$6:$E$505,MATCH($B1018,'Products'!$A$6:$A$505,0)),INDEX('Products'!$F$6:$F$505,MATCH($B1018,'Products'!$A$6:$A$505,0))),"")))</f>
      </c>
      <c r="H1018" s="15">
        <f>IF(OR($E1018="",$G1018=""),"",$E1018*$G1018)</f>
      </c>
      <c r="I1018" s="15">
        <f>IF(AND($D1018="Out",$E1018&lt;&gt;"",$G1018&lt;&gt;""),$E1018*($G1018-IFERROR(INDEX('Products'!$E$6:$E$505,MATCH($B1018,'Products'!$A$6:$A$505,0)),0)),"")</f>
      </c>
      <c r="J1018" s="12"/>
    </row>
    <row r="1019" spans="1:10" x14ac:dyDescent="0.25">
      <c r="A1019" s="17"/>
      <c r="B1019" s="12"/>
      <c r="C1019" s="16">
        <f>IF($B1019="","",IFERROR(INDEX('Products'!$B$6:$B$505,MATCH($B1019,'Products'!$A$6:$A$505,0)),"Unknown code"))</f>
      </c>
      <c r="D1019" s="12"/>
      <c r="E1019" s="14"/>
      <c r="F1019" s="14"/>
      <c r="G1019" s="15">
        <f>IF(OR($B1019="",$D1019=""),"",IF($F1019&lt;&gt;"",$F1019,IFERROR(IF($D1019="In",INDEX('Products'!$E$6:$E$505,MATCH($B1019,'Products'!$A$6:$A$505,0)),INDEX('Products'!$F$6:$F$505,MATCH($B1019,'Products'!$A$6:$A$505,0))),"")))</f>
      </c>
      <c r="H1019" s="15">
        <f>IF(OR($E1019="",$G1019=""),"",$E1019*$G1019)</f>
      </c>
      <c r="I1019" s="15">
        <f>IF(AND($D1019="Out",$E1019&lt;&gt;"",$G1019&lt;&gt;""),$E1019*($G1019-IFERROR(INDEX('Products'!$E$6:$E$505,MATCH($B1019,'Products'!$A$6:$A$505,0)),0)),"")</f>
      </c>
      <c r="J1019" s="12"/>
    </row>
    <row r="1020" spans="1:10" x14ac:dyDescent="0.25">
      <c r="A1020" s="17"/>
      <c r="B1020" s="12"/>
      <c r="C1020" s="16">
        <f>IF($B1020="","",IFERROR(INDEX('Products'!$B$6:$B$505,MATCH($B1020,'Products'!$A$6:$A$505,0)),"Unknown code"))</f>
      </c>
      <c r="D1020" s="12"/>
      <c r="E1020" s="14"/>
      <c r="F1020" s="14"/>
      <c r="G1020" s="15">
        <f>IF(OR($B1020="",$D1020=""),"",IF($F1020&lt;&gt;"",$F1020,IFERROR(IF($D1020="In",INDEX('Products'!$E$6:$E$505,MATCH($B1020,'Products'!$A$6:$A$505,0)),INDEX('Products'!$F$6:$F$505,MATCH($B1020,'Products'!$A$6:$A$505,0))),"")))</f>
      </c>
      <c r="H1020" s="15">
        <f>IF(OR($E1020="",$G1020=""),"",$E1020*$G1020)</f>
      </c>
      <c r="I1020" s="15">
        <f>IF(AND($D1020="Out",$E1020&lt;&gt;"",$G1020&lt;&gt;""),$E1020*($G1020-IFERROR(INDEX('Products'!$E$6:$E$505,MATCH($B1020,'Products'!$A$6:$A$505,0)),0)),"")</f>
      </c>
      <c r="J1020" s="12"/>
    </row>
    <row r="1021" spans="1:10" x14ac:dyDescent="0.25">
      <c r="A1021" s="17"/>
      <c r="B1021" s="12"/>
      <c r="C1021" s="16">
        <f>IF($B1021="","",IFERROR(INDEX('Products'!$B$6:$B$505,MATCH($B1021,'Products'!$A$6:$A$505,0)),"Unknown code"))</f>
      </c>
      <c r="D1021" s="12"/>
      <c r="E1021" s="14"/>
      <c r="F1021" s="14"/>
      <c r="G1021" s="15">
        <f>IF(OR($B1021="",$D1021=""),"",IF($F1021&lt;&gt;"",$F1021,IFERROR(IF($D1021="In",INDEX('Products'!$E$6:$E$505,MATCH($B1021,'Products'!$A$6:$A$505,0)),INDEX('Products'!$F$6:$F$505,MATCH($B1021,'Products'!$A$6:$A$505,0))),"")))</f>
      </c>
      <c r="H1021" s="15">
        <f>IF(OR($E1021="",$G1021=""),"",$E1021*$G1021)</f>
      </c>
      <c r="I1021" s="15">
        <f>IF(AND($D1021="Out",$E1021&lt;&gt;"",$G1021&lt;&gt;""),$E1021*($G1021-IFERROR(INDEX('Products'!$E$6:$E$505,MATCH($B1021,'Products'!$A$6:$A$505,0)),0)),"")</f>
      </c>
      <c r="J1021" s="12"/>
    </row>
    <row r="1022" spans="1:10" x14ac:dyDescent="0.25">
      <c r="A1022" s="17"/>
      <c r="B1022" s="12"/>
      <c r="C1022" s="16">
        <f>IF($B1022="","",IFERROR(INDEX('Products'!$B$6:$B$505,MATCH($B1022,'Products'!$A$6:$A$505,0)),"Unknown code"))</f>
      </c>
      <c r="D1022" s="12"/>
      <c r="E1022" s="14"/>
      <c r="F1022" s="14"/>
      <c r="G1022" s="15">
        <f>IF(OR($B1022="",$D1022=""),"",IF($F1022&lt;&gt;"",$F1022,IFERROR(IF($D1022="In",INDEX('Products'!$E$6:$E$505,MATCH($B1022,'Products'!$A$6:$A$505,0)),INDEX('Products'!$F$6:$F$505,MATCH($B1022,'Products'!$A$6:$A$505,0))),"")))</f>
      </c>
      <c r="H1022" s="15">
        <f>IF(OR($E1022="",$G1022=""),"",$E1022*$G1022)</f>
      </c>
      <c r="I1022" s="15">
        <f>IF(AND($D1022="Out",$E1022&lt;&gt;"",$G1022&lt;&gt;""),$E1022*($G1022-IFERROR(INDEX('Products'!$E$6:$E$505,MATCH($B1022,'Products'!$A$6:$A$505,0)),0)),"")</f>
      </c>
      <c r="J1022" s="12"/>
    </row>
    <row r="1023" spans="1:10" x14ac:dyDescent="0.25">
      <c r="A1023" s="17"/>
      <c r="B1023" s="12"/>
      <c r="C1023" s="16">
        <f>IF($B1023="","",IFERROR(INDEX('Products'!$B$6:$B$505,MATCH($B1023,'Products'!$A$6:$A$505,0)),"Unknown code"))</f>
      </c>
      <c r="D1023" s="12"/>
      <c r="E1023" s="14"/>
      <c r="F1023" s="14"/>
      <c r="G1023" s="15">
        <f>IF(OR($B1023="",$D1023=""),"",IF($F1023&lt;&gt;"",$F1023,IFERROR(IF($D1023="In",INDEX('Products'!$E$6:$E$505,MATCH($B1023,'Products'!$A$6:$A$505,0)),INDEX('Products'!$F$6:$F$505,MATCH($B1023,'Products'!$A$6:$A$505,0))),"")))</f>
      </c>
      <c r="H1023" s="15">
        <f>IF(OR($E1023="",$G1023=""),"",$E1023*$G1023)</f>
      </c>
      <c r="I1023" s="15">
        <f>IF(AND($D1023="Out",$E1023&lt;&gt;"",$G1023&lt;&gt;""),$E1023*($G1023-IFERROR(INDEX('Products'!$E$6:$E$505,MATCH($B1023,'Products'!$A$6:$A$505,0)),0)),"")</f>
      </c>
      <c r="J1023" s="12"/>
    </row>
    <row r="1024" spans="1:10" x14ac:dyDescent="0.25">
      <c r="A1024" s="17"/>
      <c r="B1024" s="12"/>
      <c r="C1024" s="16">
        <f>IF($B1024="","",IFERROR(INDEX('Products'!$B$6:$B$505,MATCH($B1024,'Products'!$A$6:$A$505,0)),"Unknown code"))</f>
      </c>
      <c r="D1024" s="12"/>
      <c r="E1024" s="14"/>
      <c r="F1024" s="14"/>
      <c r="G1024" s="15">
        <f>IF(OR($B1024="",$D1024=""),"",IF($F1024&lt;&gt;"",$F1024,IFERROR(IF($D1024="In",INDEX('Products'!$E$6:$E$505,MATCH($B1024,'Products'!$A$6:$A$505,0)),INDEX('Products'!$F$6:$F$505,MATCH($B1024,'Products'!$A$6:$A$505,0))),"")))</f>
      </c>
      <c r="H1024" s="15">
        <f>IF(OR($E1024="",$G1024=""),"",$E1024*$G1024)</f>
      </c>
      <c r="I1024" s="15">
        <f>IF(AND($D1024="Out",$E1024&lt;&gt;"",$G1024&lt;&gt;""),$E1024*($G1024-IFERROR(INDEX('Products'!$E$6:$E$505,MATCH($B1024,'Products'!$A$6:$A$505,0)),0)),"")</f>
      </c>
      <c r="J1024" s="12"/>
    </row>
    <row r="1025" spans="1:10" x14ac:dyDescent="0.25">
      <c r="A1025" s="17"/>
      <c r="B1025" s="12"/>
      <c r="C1025" s="16">
        <f>IF($B1025="","",IFERROR(INDEX('Products'!$B$6:$B$505,MATCH($B1025,'Products'!$A$6:$A$505,0)),"Unknown code"))</f>
      </c>
      <c r="D1025" s="12"/>
      <c r="E1025" s="14"/>
      <c r="F1025" s="14"/>
      <c r="G1025" s="15">
        <f>IF(OR($B1025="",$D1025=""),"",IF($F1025&lt;&gt;"",$F1025,IFERROR(IF($D1025="In",INDEX('Products'!$E$6:$E$505,MATCH($B1025,'Products'!$A$6:$A$505,0)),INDEX('Products'!$F$6:$F$505,MATCH($B1025,'Products'!$A$6:$A$505,0))),"")))</f>
      </c>
      <c r="H1025" s="15">
        <f>IF(OR($E1025="",$G1025=""),"",$E1025*$G1025)</f>
      </c>
      <c r="I1025" s="15">
        <f>IF(AND($D1025="Out",$E1025&lt;&gt;"",$G1025&lt;&gt;""),$E1025*($G1025-IFERROR(INDEX('Products'!$E$6:$E$505,MATCH($B1025,'Products'!$A$6:$A$505,0)),0)),"")</f>
      </c>
      <c r="J1025" s="12"/>
    </row>
    <row r="1026" spans="1:10" x14ac:dyDescent="0.25">
      <c r="A1026" s="17"/>
      <c r="B1026" s="12"/>
      <c r="C1026" s="16">
        <f>IF($B1026="","",IFERROR(INDEX('Products'!$B$6:$B$505,MATCH($B1026,'Products'!$A$6:$A$505,0)),"Unknown code"))</f>
      </c>
      <c r="D1026" s="12"/>
      <c r="E1026" s="14"/>
      <c r="F1026" s="14"/>
      <c r="G1026" s="15">
        <f>IF(OR($B1026="",$D1026=""),"",IF($F1026&lt;&gt;"",$F1026,IFERROR(IF($D1026="In",INDEX('Products'!$E$6:$E$505,MATCH($B1026,'Products'!$A$6:$A$505,0)),INDEX('Products'!$F$6:$F$505,MATCH($B1026,'Products'!$A$6:$A$505,0))),"")))</f>
      </c>
      <c r="H1026" s="15">
        <f>IF(OR($E1026="",$G1026=""),"",$E1026*$G1026)</f>
      </c>
      <c r="I1026" s="15">
        <f>IF(AND($D1026="Out",$E1026&lt;&gt;"",$G1026&lt;&gt;""),$E1026*($G1026-IFERROR(INDEX('Products'!$E$6:$E$505,MATCH($B1026,'Products'!$A$6:$A$505,0)),0)),"")</f>
      </c>
      <c r="J1026" s="12"/>
    </row>
    <row r="1027" spans="1:10" x14ac:dyDescent="0.25">
      <c r="A1027" s="17"/>
      <c r="B1027" s="12"/>
      <c r="C1027" s="16">
        <f>IF($B1027="","",IFERROR(INDEX('Products'!$B$6:$B$505,MATCH($B1027,'Products'!$A$6:$A$505,0)),"Unknown code"))</f>
      </c>
      <c r="D1027" s="12"/>
      <c r="E1027" s="14"/>
      <c r="F1027" s="14"/>
      <c r="G1027" s="15">
        <f>IF(OR($B1027="",$D1027=""),"",IF($F1027&lt;&gt;"",$F1027,IFERROR(IF($D1027="In",INDEX('Products'!$E$6:$E$505,MATCH($B1027,'Products'!$A$6:$A$505,0)),INDEX('Products'!$F$6:$F$505,MATCH($B1027,'Products'!$A$6:$A$505,0))),"")))</f>
      </c>
      <c r="H1027" s="15">
        <f>IF(OR($E1027="",$G1027=""),"",$E1027*$G1027)</f>
      </c>
      <c r="I1027" s="15">
        <f>IF(AND($D1027="Out",$E1027&lt;&gt;"",$G1027&lt;&gt;""),$E1027*($G1027-IFERROR(INDEX('Products'!$E$6:$E$505,MATCH($B1027,'Products'!$A$6:$A$505,0)),0)),"")</f>
      </c>
      <c r="J1027" s="12"/>
    </row>
    <row r="1028" spans="1:10" x14ac:dyDescent="0.25">
      <c r="A1028" s="17"/>
      <c r="B1028" s="12"/>
      <c r="C1028" s="16">
        <f>IF($B1028="","",IFERROR(INDEX('Products'!$B$6:$B$505,MATCH($B1028,'Products'!$A$6:$A$505,0)),"Unknown code"))</f>
      </c>
      <c r="D1028" s="12"/>
      <c r="E1028" s="14"/>
      <c r="F1028" s="14"/>
      <c r="G1028" s="15">
        <f>IF(OR($B1028="",$D1028=""),"",IF($F1028&lt;&gt;"",$F1028,IFERROR(IF($D1028="In",INDEX('Products'!$E$6:$E$505,MATCH($B1028,'Products'!$A$6:$A$505,0)),INDEX('Products'!$F$6:$F$505,MATCH($B1028,'Products'!$A$6:$A$505,0))),"")))</f>
      </c>
      <c r="H1028" s="15">
        <f>IF(OR($E1028="",$G1028=""),"",$E1028*$G1028)</f>
      </c>
      <c r="I1028" s="15">
        <f>IF(AND($D1028="Out",$E1028&lt;&gt;"",$G1028&lt;&gt;""),$E1028*($G1028-IFERROR(INDEX('Products'!$E$6:$E$505,MATCH($B1028,'Products'!$A$6:$A$505,0)),0)),"")</f>
      </c>
      <c r="J1028" s="12"/>
    </row>
    <row r="1029" spans="1:10" x14ac:dyDescent="0.25">
      <c r="A1029" s="17"/>
      <c r="B1029" s="12"/>
      <c r="C1029" s="16">
        <f>IF($B1029="","",IFERROR(INDEX('Products'!$B$6:$B$505,MATCH($B1029,'Products'!$A$6:$A$505,0)),"Unknown code"))</f>
      </c>
      <c r="D1029" s="12"/>
      <c r="E1029" s="14"/>
      <c r="F1029" s="14"/>
      <c r="G1029" s="15">
        <f>IF(OR($B1029="",$D1029=""),"",IF($F1029&lt;&gt;"",$F1029,IFERROR(IF($D1029="In",INDEX('Products'!$E$6:$E$505,MATCH($B1029,'Products'!$A$6:$A$505,0)),INDEX('Products'!$F$6:$F$505,MATCH($B1029,'Products'!$A$6:$A$505,0))),"")))</f>
      </c>
      <c r="H1029" s="15">
        <f>IF(OR($E1029="",$G1029=""),"",$E1029*$G1029)</f>
      </c>
      <c r="I1029" s="15">
        <f>IF(AND($D1029="Out",$E1029&lt;&gt;"",$G1029&lt;&gt;""),$E1029*($G1029-IFERROR(INDEX('Products'!$E$6:$E$505,MATCH($B1029,'Products'!$A$6:$A$505,0)),0)),"")</f>
      </c>
      <c r="J1029" s="12"/>
    </row>
    <row r="1030" spans="1:10" x14ac:dyDescent="0.25">
      <c r="A1030" s="17"/>
      <c r="B1030" s="12"/>
      <c r="C1030" s="16">
        <f>IF($B1030="","",IFERROR(INDEX('Products'!$B$6:$B$505,MATCH($B1030,'Products'!$A$6:$A$505,0)),"Unknown code"))</f>
      </c>
      <c r="D1030" s="12"/>
      <c r="E1030" s="14"/>
      <c r="F1030" s="14"/>
      <c r="G1030" s="15">
        <f>IF(OR($B1030="",$D1030=""),"",IF($F1030&lt;&gt;"",$F1030,IFERROR(IF($D1030="In",INDEX('Products'!$E$6:$E$505,MATCH($B1030,'Products'!$A$6:$A$505,0)),INDEX('Products'!$F$6:$F$505,MATCH($B1030,'Products'!$A$6:$A$505,0))),"")))</f>
      </c>
      <c r="H1030" s="15">
        <f>IF(OR($E1030="",$G1030=""),"",$E1030*$G1030)</f>
      </c>
      <c r="I1030" s="15">
        <f>IF(AND($D1030="Out",$E1030&lt;&gt;"",$G1030&lt;&gt;""),$E1030*($G1030-IFERROR(INDEX('Products'!$E$6:$E$505,MATCH($B1030,'Products'!$A$6:$A$505,0)),0)),"")</f>
      </c>
      <c r="J1030" s="12"/>
    </row>
    <row r="1031" spans="1:10" x14ac:dyDescent="0.25">
      <c r="A1031" s="17"/>
      <c r="B1031" s="12"/>
      <c r="C1031" s="16">
        <f>IF($B1031="","",IFERROR(INDEX('Products'!$B$6:$B$505,MATCH($B1031,'Products'!$A$6:$A$505,0)),"Unknown code"))</f>
      </c>
      <c r="D1031" s="12"/>
      <c r="E1031" s="14"/>
      <c r="F1031" s="14"/>
      <c r="G1031" s="15">
        <f>IF(OR($B1031="",$D1031=""),"",IF($F1031&lt;&gt;"",$F1031,IFERROR(IF($D1031="In",INDEX('Products'!$E$6:$E$505,MATCH($B1031,'Products'!$A$6:$A$505,0)),INDEX('Products'!$F$6:$F$505,MATCH($B1031,'Products'!$A$6:$A$505,0))),"")))</f>
      </c>
      <c r="H1031" s="15">
        <f>IF(OR($E1031="",$G1031=""),"",$E1031*$G1031)</f>
      </c>
      <c r="I1031" s="15">
        <f>IF(AND($D1031="Out",$E1031&lt;&gt;"",$G1031&lt;&gt;""),$E1031*($G1031-IFERROR(INDEX('Products'!$E$6:$E$505,MATCH($B1031,'Products'!$A$6:$A$505,0)),0)),"")</f>
      </c>
      <c r="J1031" s="12"/>
    </row>
    <row r="1032" spans="1:10" x14ac:dyDescent="0.25">
      <c r="A1032" s="17"/>
      <c r="B1032" s="12"/>
      <c r="C1032" s="16">
        <f>IF($B1032="","",IFERROR(INDEX('Products'!$B$6:$B$505,MATCH($B1032,'Products'!$A$6:$A$505,0)),"Unknown code"))</f>
      </c>
      <c r="D1032" s="12"/>
      <c r="E1032" s="14"/>
      <c r="F1032" s="14"/>
      <c r="G1032" s="15">
        <f>IF(OR($B1032="",$D1032=""),"",IF($F1032&lt;&gt;"",$F1032,IFERROR(IF($D1032="In",INDEX('Products'!$E$6:$E$505,MATCH($B1032,'Products'!$A$6:$A$505,0)),INDEX('Products'!$F$6:$F$505,MATCH($B1032,'Products'!$A$6:$A$505,0))),"")))</f>
      </c>
      <c r="H1032" s="15">
        <f>IF(OR($E1032="",$G1032=""),"",$E1032*$G1032)</f>
      </c>
      <c r="I1032" s="15">
        <f>IF(AND($D1032="Out",$E1032&lt;&gt;"",$G1032&lt;&gt;""),$E1032*($G1032-IFERROR(INDEX('Products'!$E$6:$E$505,MATCH($B1032,'Products'!$A$6:$A$505,0)),0)),"")</f>
      </c>
      <c r="J1032" s="12"/>
    </row>
    <row r="1033" spans="1:10" x14ac:dyDescent="0.25">
      <c r="A1033" s="17"/>
      <c r="B1033" s="12"/>
      <c r="C1033" s="16">
        <f>IF($B1033="","",IFERROR(INDEX('Products'!$B$6:$B$505,MATCH($B1033,'Products'!$A$6:$A$505,0)),"Unknown code"))</f>
      </c>
      <c r="D1033" s="12"/>
      <c r="E1033" s="14"/>
      <c r="F1033" s="14"/>
      <c r="G1033" s="15">
        <f>IF(OR($B1033="",$D1033=""),"",IF($F1033&lt;&gt;"",$F1033,IFERROR(IF($D1033="In",INDEX('Products'!$E$6:$E$505,MATCH($B1033,'Products'!$A$6:$A$505,0)),INDEX('Products'!$F$6:$F$505,MATCH($B1033,'Products'!$A$6:$A$505,0))),"")))</f>
      </c>
      <c r="H1033" s="15">
        <f>IF(OR($E1033="",$G1033=""),"",$E1033*$G1033)</f>
      </c>
      <c r="I1033" s="15">
        <f>IF(AND($D1033="Out",$E1033&lt;&gt;"",$G1033&lt;&gt;""),$E1033*($G1033-IFERROR(INDEX('Products'!$E$6:$E$505,MATCH($B1033,'Products'!$A$6:$A$505,0)),0)),"")</f>
      </c>
      <c r="J1033" s="12"/>
    </row>
    <row r="1034" spans="1:10" x14ac:dyDescent="0.25">
      <c r="A1034" s="17"/>
      <c r="B1034" s="12"/>
      <c r="C1034" s="16">
        <f>IF($B1034="","",IFERROR(INDEX('Products'!$B$6:$B$505,MATCH($B1034,'Products'!$A$6:$A$505,0)),"Unknown code"))</f>
      </c>
      <c r="D1034" s="12"/>
      <c r="E1034" s="14"/>
      <c r="F1034" s="14"/>
      <c r="G1034" s="15">
        <f>IF(OR($B1034="",$D1034=""),"",IF($F1034&lt;&gt;"",$F1034,IFERROR(IF($D1034="In",INDEX('Products'!$E$6:$E$505,MATCH($B1034,'Products'!$A$6:$A$505,0)),INDEX('Products'!$F$6:$F$505,MATCH($B1034,'Products'!$A$6:$A$505,0))),"")))</f>
      </c>
      <c r="H1034" s="15">
        <f>IF(OR($E1034="",$G1034=""),"",$E1034*$G1034)</f>
      </c>
      <c r="I1034" s="15">
        <f>IF(AND($D1034="Out",$E1034&lt;&gt;"",$G1034&lt;&gt;""),$E1034*($G1034-IFERROR(INDEX('Products'!$E$6:$E$505,MATCH($B1034,'Products'!$A$6:$A$505,0)),0)),"")</f>
      </c>
      <c r="J1034" s="12"/>
    </row>
    <row r="1035" spans="1:10" x14ac:dyDescent="0.25">
      <c r="A1035" s="17"/>
      <c r="B1035" s="12"/>
      <c r="C1035" s="16">
        <f>IF($B1035="","",IFERROR(INDEX('Products'!$B$6:$B$505,MATCH($B1035,'Products'!$A$6:$A$505,0)),"Unknown code"))</f>
      </c>
      <c r="D1035" s="12"/>
      <c r="E1035" s="14"/>
      <c r="F1035" s="14"/>
      <c r="G1035" s="15">
        <f>IF(OR($B1035="",$D1035=""),"",IF($F1035&lt;&gt;"",$F1035,IFERROR(IF($D1035="In",INDEX('Products'!$E$6:$E$505,MATCH($B1035,'Products'!$A$6:$A$505,0)),INDEX('Products'!$F$6:$F$505,MATCH($B1035,'Products'!$A$6:$A$505,0))),"")))</f>
      </c>
      <c r="H1035" s="15">
        <f>IF(OR($E1035="",$G1035=""),"",$E1035*$G1035)</f>
      </c>
      <c r="I1035" s="15">
        <f>IF(AND($D1035="Out",$E1035&lt;&gt;"",$G1035&lt;&gt;""),$E1035*($G1035-IFERROR(INDEX('Products'!$E$6:$E$505,MATCH($B1035,'Products'!$A$6:$A$505,0)),0)),"")</f>
      </c>
      <c r="J1035" s="12"/>
    </row>
    <row r="1036" spans="1:10" x14ac:dyDescent="0.25">
      <c r="A1036" s="17"/>
      <c r="B1036" s="12"/>
      <c r="C1036" s="16">
        <f>IF($B1036="","",IFERROR(INDEX('Products'!$B$6:$B$505,MATCH($B1036,'Products'!$A$6:$A$505,0)),"Unknown code"))</f>
      </c>
      <c r="D1036" s="12"/>
      <c r="E1036" s="14"/>
      <c r="F1036" s="14"/>
      <c r="G1036" s="15">
        <f>IF(OR($B1036="",$D1036=""),"",IF($F1036&lt;&gt;"",$F1036,IFERROR(IF($D1036="In",INDEX('Products'!$E$6:$E$505,MATCH($B1036,'Products'!$A$6:$A$505,0)),INDEX('Products'!$F$6:$F$505,MATCH($B1036,'Products'!$A$6:$A$505,0))),"")))</f>
      </c>
      <c r="H1036" s="15">
        <f>IF(OR($E1036="",$G1036=""),"",$E1036*$G1036)</f>
      </c>
      <c r="I1036" s="15">
        <f>IF(AND($D1036="Out",$E1036&lt;&gt;"",$G1036&lt;&gt;""),$E1036*($G1036-IFERROR(INDEX('Products'!$E$6:$E$505,MATCH($B1036,'Products'!$A$6:$A$505,0)),0)),"")</f>
      </c>
      <c r="J1036" s="12"/>
    </row>
    <row r="1037" spans="1:10" x14ac:dyDescent="0.25">
      <c r="A1037" s="17"/>
      <c r="B1037" s="12"/>
      <c r="C1037" s="16">
        <f>IF($B1037="","",IFERROR(INDEX('Products'!$B$6:$B$505,MATCH($B1037,'Products'!$A$6:$A$505,0)),"Unknown code"))</f>
      </c>
      <c r="D1037" s="12"/>
      <c r="E1037" s="14"/>
      <c r="F1037" s="14"/>
      <c r="G1037" s="15">
        <f>IF(OR($B1037="",$D1037=""),"",IF($F1037&lt;&gt;"",$F1037,IFERROR(IF($D1037="In",INDEX('Products'!$E$6:$E$505,MATCH($B1037,'Products'!$A$6:$A$505,0)),INDEX('Products'!$F$6:$F$505,MATCH($B1037,'Products'!$A$6:$A$505,0))),"")))</f>
      </c>
      <c r="H1037" s="15">
        <f>IF(OR($E1037="",$G1037=""),"",$E1037*$G1037)</f>
      </c>
      <c r="I1037" s="15">
        <f>IF(AND($D1037="Out",$E1037&lt;&gt;"",$G1037&lt;&gt;""),$E1037*($G1037-IFERROR(INDEX('Products'!$E$6:$E$505,MATCH($B1037,'Products'!$A$6:$A$505,0)),0)),"")</f>
      </c>
      <c r="J1037" s="12"/>
    </row>
    <row r="1038" spans="1:10" x14ac:dyDescent="0.25">
      <c r="A1038" s="17"/>
      <c r="B1038" s="12"/>
      <c r="C1038" s="16">
        <f>IF($B1038="","",IFERROR(INDEX('Products'!$B$6:$B$505,MATCH($B1038,'Products'!$A$6:$A$505,0)),"Unknown code"))</f>
      </c>
      <c r="D1038" s="12"/>
      <c r="E1038" s="14"/>
      <c r="F1038" s="14"/>
      <c r="G1038" s="15">
        <f>IF(OR($B1038="",$D1038=""),"",IF($F1038&lt;&gt;"",$F1038,IFERROR(IF($D1038="In",INDEX('Products'!$E$6:$E$505,MATCH($B1038,'Products'!$A$6:$A$505,0)),INDEX('Products'!$F$6:$F$505,MATCH($B1038,'Products'!$A$6:$A$505,0))),"")))</f>
      </c>
      <c r="H1038" s="15">
        <f>IF(OR($E1038="",$G1038=""),"",$E1038*$G1038)</f>
      </c>
      <c r="I1038" s="15">
        <f>IF(AND($D1038="Out",$E1038&lt;&gt;"",$G1038&lt;&gt;""),$E1038*($G1038-IFERROR(INDEX('Products'!$E$6:$E$505,MATCH($B1038,'Products'!$A$6:$A$505,0)),0)),"")</f>
      </c>
      <c r="J1038" s="12"/>
    </row>
    <row r="1039" spans="1:10" x14ac:dyDescent="0.25">
      <c r="A1039" s="17"/>
      <c r="B1039" s="12"/>
      <c r="C1039" s="16">
        <f>IF($B1039="","",IFERROR(INDEX('Products'!$B$6:$B$505,MATCH($B1039,'Products'!$A$6:$A$505,0)),"Unknown code"))</f>
      </c>
      <c r="D1039" s="12"/>
      <c r="E1039" s="14"/>
      <c r="F1039" s="14"/>
      <c r="G1039" s="15">
        <f>IF(OR($B1039="",$D1039=""),"",IF($F1039&lt;&gt;"",$F1039,IFERROR(IF($D1039="In",INDEX('Products'!$E$6:$E$505,MATCH($B1039,'Products'!$A$6:$A$505,0)),INDEX('Products'!$F$6:$F$505,MATCH($B1039,'Products'!$A$6:$A$505,0))),"")))</f>
      </c>
      <c r="H1039" s="15">
        <f>IF(OR($E1039="",$G1039=""),"",$E1039*$G1039)</f>
      </c>
      <c r="I1039" s="15">
        <f>IF(AND($D1039="Out",$E1039&lt;&gt;"",$G1039&lt;&gt;""),$E1039*($G1039-IFERROR(INDEX('Products'!$E$6:$E$505,MATCH($B1039,'Products'!$A$6:$A$505,0)),0)),"")</f>
      </c>
      <c r="J1039" s="12"/>
    </row>
    <row r="1040" spans="1:10" x14ac:dyDescent="0.25">
      <c r="A1040" s="17"/>
      <c r="B1040" s="12"/>
      <c r="C1040" s="16">
        <f>IF($B1040="","",IFERROR(INDEX('Products'!$B$6:$B$505,MATCH($B1040,'Products'!$A$6:$A$505,0)),"Unknown code"))</f>
      </c>
      <c r="D1040" s="12"/>
      <c r="E1040" s="14"/>
      <c r="F1040" s="14"/>
      <c r="G1040" s="15">
        <f>IF(OR($B1040="",$D1040=""),"",IF($F1040&lt;&gt;"",$F1040,IFERROR(IF($D1040="In",INDEX('Products'!$E$6:$E$505,MATCH($B1040,'Products'!$A$6:$A$505,0)),INDEX('Products'!$F$6:$F$505,MATCH($B1040,'Products'!$A$6:$A$505,0))),"")))</f>
      </c>
      <c r="H1040" s="15">
        <f>IF(OR($E1040="",$G1040=""),"",$E1040*$G1040)</f>
      </c>
      <c r="I1040" s="15">
        <f>IF(AND($D1040="Out",$E1040&lt;&gt;"",$G1040&lt;&gt;""),$E1040*($G1040-IFERROR(INDEX('Products'!$E$6:$E$505,MATCH($B1040,'Products'!$A$6:$A$505,0)),0)),"")</f>
      </c>
      <c r="J1040" s="12"/>
    </row>
    <row r="1041" spans="1:10" x14ac:dyDescent="0.25">
      <c r="A1041" s="17"/>
      <c r="B1041" s="12"/>
      <c r="C1041" s="16">
        <f>IF($B1041="","",IFERROR(INDEX('Products'!$B$6:$B$505,MATCH($B1041,'Products'!$A$6:$A$505,0)),"Unknown code"))</f>
      </c>
      <c r="D1041" s="12"/>
      <c r="E1041" s="14"/>
      <c r="F1041" s="14"/>
      <c r="G1041" s="15">
        <f>IF(OR($B1041="",$D1041=""),"",IF($F1041&lt;&gt;"",$F1041,IFERROR(IF($D1041="In",INDEX('Products'!$E$6:$E$505,MATCH($B1041,'Products'!$A$6:$A$505,0)),INDEX('Products'!$F$6:$F$505,MATCH($B1041,'Products'!$A$6:$A$505,0))),"")))</f>
      </c>
      <c r="H1041" s="15">
        <f>IF(OR($E1041="",$G1041=""),"",$E1041*$G1041)</f>
      </c>
      <c r="I1041" s="15">
        <f>IF(AND($D1041="Out",$E1041&lt;&gt;"",$G1041&lt;&gt;""),$E1041*($G1041-IFERROR(INDEX('Products'!$E$6:$E$505,MATCH($B1041,'Products'!$A$6:$A$505,0)),0)),"")</f>
      </c>
      <c r="J1041" s="12"/>
    </row>
    <row r="1042" spans="1:10" x14ac:dyDescent="0.25">
      <c r="A1042" s="17"/>
      <c r="B1042" s="12"/>
      <c r="C1042" s="16">
        <f>IF($B1042="","",IFERROR(INDEX('Products'!$B$6:$B$505,MATCH($B1042,'Products'!$A$6:$A$505,0)),"Unknown code"))</f>
      </c>
      <c r="D1042" s="12"/>
      <c r="E1042" s="14"/>
      <c r="F1042" s="14"/>
      <c r="G1042" s="15">
        <f>IF(OR($B1042="",$D1042=""),"",IF($F1042&lt;&gt;"",$F1042,IFERROR(IF($D1042="In",INDEX('Products'!$E$6:$E$505,MATCH($B1042,'Products'!$A$6:$A$505,0)),INDEX('Products'!$F$6:$F$505,MATCH($B1042,'Products'!$A$6:$A$505,0))),"")))</f>
      </c>
      <c r="H1042" s="15">
        <f>IF(OR($E1042="",$G1042=""),"",$E1042*$G1042)</f>
      </c>
      <c r="I1042" s="15">
        <f>IF(AND($D1042="Out",$E1042&lt;&gt;"",$G1042&lt;&gt;""),$E1042*($G1042-IFERROR(INDEX('Products'!$E$6:$E$505,MATCH($B1042,'Products'!$A$6:$A$505,0)),0)),"")</f>
      </c>
      <c r="J1042" s="12"/>
    </row>
    <row r="1043" spans="1:10" x14ac:dyDescent="0.25">
      <c r="A1043" s="17"/>
      <c r="B1043" s="12"/>
      <c r="C1043" s="16">
        <f>IF($B1043="","",IFERROR(INDEX('Products'!$B$6:$B$505,MATCH($B1043,'Products'!$A$6:$A$505,0)),"Unknown code"))</f>
      </c>
      <c r="D1043" s="12"/>
      <c r="E1043" s="14"/>
      <c r="F1043" s="14"/>
      <c r="G1043" s="15">
        <f>IF(OR($B1043="",$D1043=""),"",IF($F1043&lt;&gt;"",$F1043,IFERROR(IF($D1043="In",INDEX('Products'!$E$6:$E$505,MATCH($B1043,'Products'!$A$6:$A$505,0)),INDEX('Products'!$F$6:$F$505,MATCH($B1043,'Products'!$A$6:$A$505,0))),"")))</f>
      </c>
      <c r="H1043" s="15">
        <f>IF(OR($E1043="",$G1043=""),"",$E1043*$G1043)</f>
      </c>
      <c r="I1043" s="15">
        <f>IF(AND($D1043="Out",$E1043&lt;&gt;"",$G1043&lt;&gt;""),$E1043*($G1043-IFERROR(INDEX('Products'!$E$6:$E$505,MATCH($B1043,'Products'!$A$6:$A$505,0)),0)),"")</f>
      </c>
      <c r="J1043" s="12"/>
    </row>
    <row r="1044" spans="1:10" x14ac:dyDescent="0.25">
      <c r="A1044" s="17"/>
      <c r="B1044" s="12"/>
      <c r="C1044" s="16">
        <f>IF($B1044="","",IFERROR(INDEX('Products'!$B$6:$B$505,MATCH($B1044,'Products'!$A$6:$A$505,0)),"Unknown code"))</f>
      </c>
      <c r="D1044" s="12"/>
      <c r="E1044" s="14"/>
      <c r="F1044" s="14"/>
      <c r="G1044" s="15">
        <f>IF(OR($B1044="",$D1044=""),"",IF($F1044&lt;&gt;"",$F1044,IFERROR(IF($D1044="In",INDEX('Products'!$E$6:$E$505,MATCH($B1044,'Products'!$A$6:$A$505,0)),INDEX('Products'!$F$6:$F$505,MATCH($B1044,'Products'!$A$6:$A$505,0))),"")))</f>
      </c>
      <c r="H1044" s="15">
        <f>IF(OR($E1044="",$G1044=""),"",$E1044*$G1044)</f>
      </c>
      <c r="I1044" s="15">
        <f>IF(AND($D1044="Out",$E1044&lt;&gt;"",$G1044&lt;&gt;""),$E1044*($G1044-IFERROR(INDEX('Products'!$E$6:$E$505,MATCH($B1044,'Products'!$A$6:$A$505,0)),0)),"")</f>
      </c>
      <c r="J1044" s="12"/>
    </row>
    <row r="1045" spans="1:10" x14ac:dyDescent="0.25">
      <c r="A1045" s="17"/>
      <c r="B1045" s="12"/>
      <c r="C1045" s="16">
        <f>IF($B1045="","",IFERROR(INDEX('Products'!$B$6:$B$505,MATCH($B1045,'Products'!$A$6:$A$505,0)),"Unknown code"))</f>
      </c>
      <c r="D1045" s="12"/>
      <c r="E1045" s="14"/>
      <c r="F1045" s="14"/>
      <c r="G1045" s="15">
        <f>IF(OR($B1045="",$D1045=""),"",IF($F1045&lt;&gt;"",$F1045,IFERROR(IF($D1045="In",INDEX('Products'!$E$6:$E$505,MATCH($B1045,'Products'!$A$6:$A$505,0)),INDEX('Products'!$F$6:$F$505,MATCH($B1045,'Products'!$A$6:$A$505,0))),"")))</f>
      </c>
      <c r="H1045" s="15">
        <f>IF(OR($E1045="",$G1045=""),"",$E1045*$G1045)</f>
      </c>
      <c r="I1045" s="15">
        <f>IF(AND($D1045="Out",$E1045&lt;&gt;"",$G1045&lt;&gt;""),$E1045*($G1045-IFERROR(INDEX('Products'!$E$6:$E$505,MATCH($B1045,'Products'!$A$6:$A$505,0)),0)),"")</f>
      </c>
      <c r="J1045" s="12"/>
    </row>
    <row r="1046" spans="1:10" x14ac:dyDescent="0.25">
      <c r="A1046" s="17"/>
      <c r="B1046" s="12"/>
      <c r="C1046" s="16">
        <f>IF($B1046="","",IFERROR(INDEX('Products'!$B$6:$B$505,MATCH($B1046,'Products'!$A$6:$A$505,0)),"Unknown code"))</f>
      </c>
      <c r="D1046" s="12"/>
      <c r="E1046" s="14"/>
      <c r="F1046" s="14"/>
      <c r="G1046" s="15">
        <f>IF(OR($B1046="",$D1046=""),"",IF($F1046&lt;&gt;"",$F1046,IFERROR(IF($D1046="In",INDEX('Products'!$E$6:$E$505,MATCH($B1046,'Products'!$A$6:$A$505,0)),INDEX('Products'!$F$6:$F$505,MATCH($B1046,'Products'!$A$6:$A$505,0))),"")))</f>
      </c>
      <c r="H1046" s="15">
        <f>IF(OR($E1046="",$G1046=""),"",$E1046*$G1046)</f>
      </c>
      <c r="I1046" s="15">
        <f>IF(AND($D1046="Out",$E1046&lt;&gt;"",$G1046&lt;&gt;""),$E1046*($G1046-IFERROR(INDEX('Products'!$E$6:$E$505,MATCH($B1046,'Products'!$A$6:$A$505,0)),0)),"")</f>
      </c>
      <c r="J1046" s="12"/>
    </row>
    <row r="1047" spans="1:10" x14ac:dyDescent="0.25">
      <c r="A1047" s="17"/>
      <c r="B1047" s="12"/>
      <c r="C1047" s="16">
        <f>IF($B1047="","",IFERROR(INDEX('Products'!$B$6:$B$505,MATCH($B1047,'Products'!$A$6:$A$505,0)),"Unknown code"))</f>
      </c>
      <c r="D1047" s="12"/>
      <c r="E1047" s="14"/>
      <c r="F1047" s="14"/>
      <c r="G1047" s="15">
        <f>IF(OR($B1047="",$D1047=""),"",IF($F1047&lt;&gt;"",$F1047,IFERROR(IF($D1047="In",INDEX('Products'!$E$6:$E$505,MATCH($B1047,'Products'!$A$6:$A$505,0)),INDEX('Products'!$F$6:$F$505,MATCH($B1047,'Products'!$A$6:$A$505,0))),"")))</f>
      </c>
      <c r="H1047" s="15">
        <f>IF(OR($E1047="",$G1047=""),"",$E1047*$G1047)</f>
      </c>
      <c r="I1047" s="15">
        <f>IF(AND($D1047="Out",$E1047&lt;&gt;"",$G1047&lt;&gt;""),$E1047*($G1047-IFERROR(INDEX('Products'!$E$6:$E$505,MATCH($B1047,'Products'!$A$6:$A$505,0)),0)),"")</f>
      </c>
      <c r="J1047" s="12"/>
    </row>
    <row r="1048" spans="1:10" x14ac:dyDescent="0.25">
      <c r="A1048" s="17"/>
      <c r="B1048" s="12"/>
      <c r="C1048" s="16">
        <f>IF($B1048="","",IFERROR(INDEX('Products'!$B$6:$B$505,MATCH($B1048,'Products'!$A$6:$A$505,0)),"Unknown code"))</f>
      </c>
      <c r="D1048" s="12"/>
      <c r="E1048" s="14"/>
      <c r="F1048" s="14"/>
      <c r="G1048" s="15">
        <f>IF(OR($B1048="",$D1048=""),"",IF($F1048&lt;&gt;"",$F1048,IFERROR(IF($D1048="In",INDEX('Products'!$E$6:$E$505,MATCH($B1048,'Products'!$A$6:$A$505,0)),INDEX('Products'!$F$6:$F$505,MATCH($B1048,'Products'!$A$6:$A$505,0))),"")))</f>
      </c>
      <c r="H1048" s="15">
        <f>IF(OR($E1048="",$G1048=""),"",$E1048*$G1048)</f>
      </c>
      <c r="I1048" s="15">
        <f>IF(AND($D1048="Out",$E1048&lt;&gt;"",$G1048&lt;&gt;""),$E1048*($G1048-IFERROR(INDEX('Products'!$E$6:$E$505,MATCH($B1048,'Products'!$A$6:$A$505,0)),0)),"")</f>
      </c>
      <c r="J1048" s="12"/>
    </row>
    <row r="1049" spans="1:10" x14ac:dyDescent="0.25">
      <c r="A1049" s="17"/>
      <c r="B1049" s="12"/>
      <c r="C1049" s="16">
        <f>IF($B1049="","",IFERROR(INDEX('Products'!$B$6:$B$505,MATCH($B1049,'Products'!$A$6:$A$505,0)),"Unknown code"))</f>
      </c>
      <c r="D1049" s="12"/>
      <c r="E1049" s="14"/>
      <c r="F1049" s="14"/>
      <c r="G1049" s="15">
        <f>IF(OR($B1049="",$D1049=""),"",IF($F1049&lt;&gt;"",$F1049,IFERROR(IF($D1049="In",INDEX('Products'!$E$6:$E$505,MATCH($B1049,'Products'!$A$6:$A$505,0)),INDEX('Products'!$F$6:$F$505,MATCH($B1049,'Products'!$A$6:$A$505,0))),"")))</f>
      </c>
      <c r="H1049" s="15">
        <f>IF(OR($E1049="",$G1049=""),"",$E1049*$G1049)</f>
      </c>
      <c r="I1049" s="15">
        <f>IF(AND($D1049="Out",$E1049&lt;&gt;"",$G1049&lt;&gt;""),$E1049*($G1049-IFERROR(INDEX('Products'!$E$6:$E$505,MATCH($B1049,'Products'!$A$6:$A$505,0)),0)),"")</f>
      </c>
      <c r="J1049" s="12"/>
    </row>
    <row r="1050" spans="1:10" x14ac:dyDescent="0.25">
      <c r="A1050" s="17"/>
      <c r="B1050" s="12"/>
      <c r="C1050" s="16">
        <f>IF($B1050="","",IFERROR(INDEX('Products'!$B$6:$B$505,MATCH($B1050,'Products'!$A$6:$A$505,0)),"Unknown code"))</f>
      </c>
      <c r="D1050" s="12"/>
      <c r="E1050" s="14"/>
      <c r="F1050" s="14"/>
      <c r="G1050" s="15">
        <f>IF(OR($B1050="",$D1050=""),"",IF($F1050&lt;&gt;"",$F1050,IFERROR(IF($D1050="In",INDEX('Products'!$E$6:$E$505,MATCH($B1050,'Products'!$A$6:$A$505,0)),INDEX('Products'!$F$6:$F$505,MATCH($B1050,'Products'!$A$6:$A$505,0))),"")))</f>
      </c>
      <c r="H1050" s="15">
        <f>IF(OR($E1050="",$G1050=""),"",$E1050*$G1050)</f>
      </c>
      <c r="I1050" s="15">
        <f>IF(AND($D1050="Out",$E1050&lt;&gt;"",$G1050&lt;&gt;""),$E1050*($G1050-IFERROR(INDEX('Products'!$E$6:$E$505,MATCH($B1050,'Products'!$A$6:$A$505,0)),0)),"")</f>
      </c>
      <c r="J1050" s="12"/>
    </row>
    <row r="1051" spans="1:10" x14ac:dyDescent="0.25">
      <c r="A1051" s="17"/>
      <c r="B1051" s="12"/>
      <c r="C1051" s="16">
        <f>IF($B1051="","",IFERROR(INDEX('Products'!$B$6:$B$505,MATCH($B1051,'Products'!$A$6:$A$505,0)),"Unknown code"))</f>
      </c>
      <c r="D1051" s="12"/>
      <c r="E1051" s="14"/>
      <c r="F1051" s="14"/>
      <c r="G1051" s="15">
        <f>IF(OR($B1051="",$D1051=""),"",IF($F1051&lt;&gt;"",$F1051,IFERROR(IF($D1051="In",INDEX('Products'!$E$6:$E$505,MATCH($B1051,'Products'!$A$6:$A$505,0)),INDEX('Products'!$F$6:$F$505,MATCH($B1051,'Products'!$A$6:$A$505,0))),"")))</f>
      </c>
      <c r="H1051" s="15">
        <f>IF(OR($E1051="",$G1051=""),"",$E1051*$G1051)</f>
      </c>
      <c r="I1051" s="15">
        <f>IF(AND($D1051="Out",$E1051&lt;&gt;"",$G1051&lt;&gt;""),$E1051*($G1051-IFERROR(INDEX('Products'!$E$6:$E$505,MATCH($B1051,'Products'!$A$6:$A$505,0)),0)),"")</f>
      </c>
      <c r="J1051" s="12"/>
    </row>
    <row r="1052" spans="1:10" x14ac:dyDescent="0.25">
      <c r="A1052" s="17"/>
      <c r="B1052" s="12"/>
      <c r="C1052" s="16">
        <f>IF($B1052="","",IFERROR(INDEX('Products'!$B$6:$B$505,MATCH($B1052,'Products'!$A$6:$A$505,0)),"Unknown code"))</f>
      </c>
      <c r="D1052" s="12"/>
      <c r="E1052" s="14"/>
      <c r="F1052" s="14"/>
      <c r="G1052" s="15">
        <f>IF(OR($B1052="",$D1052=""),"",IF($F1052&lt;&gt;"",$F1052,IFERROR(IF($D1052="In",INDEX('Products'!$E$6:$E$505,MATCH($B1052,'Products'!$A$6:$A$505,0)),INDEX('Products'!$F$6:$F$505,MATCH($B1052,'Products'!$A$6:$A$505,0))),"")))</f>
      </c>
      <c r="H1052" s="15">
        <f>IF(OR($E1052="",$G1052=""),"",$E1052*$G1052)</f>
      </c>
      <c r="I1052" s="15">
        <f>IF(AND($D1052="Out",$E1052&lt;&gt;"",$G1052&lt;&gt;""),$E1052*($G1052-IFERROR(INDEX('Products'!$E$6:$E$505,MATCH($B1052,'Products'!$A$6:$A$505,0)),0)),"")</f>
      </c>
      <c r="J1052" s="12"/>
    </row>
    <row r="1053" spans="1:10" x14ac:dyDescent="0.25">
      <c r="A1053" s="17"/>
      <c r="B1053" s="12"/>
      <c r="C1053" s="16">
        <f>IF($B1053="","",IFERROR(INDEX('Products'!$B$6:$B$505,MATCH($B1053,'Products'!$A$6:$A$505,0)),"Unknown code"))</f>
      </c>
      <c r="D1053" s="12"/>
      <c r="E1053" s="14"/>
      <c r="F1053" s="14"/>
      <c r="G1053" s="15">
        <f>IF(OR($B1053="",$D1053=""),"",IF($F1053&lt;&gt;"",$F1053,IFERROR(IF($D1053="In",INDEX('Products'!$E$6:$E$505,MATCH($B1053,'Products'!$A$6:$A$505,0)),INDEX('Products'!$F$6:$F$505,MATCH($B1053,'Products'!$A$6:$A$505,0))),"")))</f>
      </c>
      <c r="H1053" s="15">
        <f>IF(OR($E1053="",$G1053=""),"",$E1053*$G1053)</f>
      </c>
      <c r="I1053" s="15">
        <f>IF(AND($D1053="Out",$E1053&lt;&gt;"",$G1053&lt;&gt;""),$E1053*($G1053-IFERROR(INDEX('Products'!$E$6:$E$505,MATCH($B1053,'Products'!$A$6:$A$505,0)),0)),"")</f>
      </c>
      <c r="J1053" s="12"/>
    </row>
    <row r="1054" spans="1:10" x14ac:dyDescent="0.25">
      <c r="A1054" s="17"/>
      <c r="B1054" s="12"/>
      <c r="C1054" s="16">
        <f>IF($B1054="","",IFERROR(INDEX('Products'!$B$6:$B$505,MATCH($B1054,'Products'!$A$6:$A$505,0)),"Unknown code"))</f>
      </c>
      <c r="D1054" s="12"/>
      <c r="E1054" s="14"/>
      <c r="F1054" s="14"/>
      <c r="G1054" s="15">
        <f>IF(OR($B1054="",$D1054=""),"",IF($F1054&lt;&gt;"",$F1054,IFERROR(IF($D1054="In",INDEX('Products'!$E$6:$E$505,MATCH($B1054,'Products'!$A$6:$A$505,0)),INDEX('Products'!$F$6:$F$505,MATCH($B1054,'Products'!$A$6:$A$505,0))),"")))</f>
      </c>
      <c r="H1054" s="15">
        <f>IF(OR($E1054="",$G1054=""),"",$E1054*$G1054)</f>
      </c>
      <c r="I1054" s="15">
        <f>IF(AND($D1054="Out",$E1054&lt;&gt;"",$G1054&lt;&gt;""),$E1054*($G1054-IFERROR(INDEX('Products'!$E$6:$E$505,MATCH($B1054,'Products'!$A$6:$A$505,0)),0)),"")</f>
      </c>
      <c r="J1054" s="12"/>
    </row>
    <row r="1055" spans="1:10" x14ac:dyDescent="0.25">
      <c r="A1055" s="17"/>
      <c r="B1055" s="12"/>
      <c r="C1055" s="16">
        <f>IF($B1055="","",IFERROR(INDEX('Products'!$B$6:$B$505,MATCH($B1055,'Products'!$A$6:$A$505,0)),"Unknown code"))</f>
      </c>
      <c r="D1055" s="12"/>
      <c r="E1055" s="14"/>
      <c r="F1055" s="14"/>
      <c r="G1055" s="15">
        <f>IF(OR($B1055="",$D1055=""),"",IF($F1055&lt;&gt;"",$F1055,IFERROR(IF($D1055="In",INDEX('Products'!$E$6:$E$505,MATCH($B1055,'Products'!$A$6:$A$505,0)),INDEX('Products'!$F$6:$F$505,MATCH($B1055,'Products'!$A$6:$A$505,0))),"")))</f>
      </c>
      <c r="H1055" s="15">
        <f>IF(OR($E1055="",$G1055=""),"",$E1055*$G1055)</f>
      </c>
      <c r="I1055" s="15">
        <f>IF(AND($D1055="Out",$E1055&lt;&gt;"",$G1055&lt;&gt;""),$E1055*($G1055-IFERROR(INDEX('Products'!$E$6:$E$505,MATCH($B1055,'Products'!$A$6:$A$505,0)),0)),"")</f>
      </c>
      <c r="J1055" s="12"/>
    </row>
    <row r="1056" spans="1:10" x14ac:dyDescent="0.25">
      <c r="A1056" s="17"/>
      <c r="B1056" s="12"/>
      <c r="C1056" s="16">
        <f>IF($B1056="","",IFERROR(INDEX('Products'!$B$6:$B$505,MATCH($B1056,'Products'!$A$6:$A$505,0)),"Unknown code"))</f>
      </c>
      <c r="D1056" s="12"/>
      <c r="E1056" s="14"/>
      <c r="F1056" s="14"/>
      <c r="G1056" s="15">
        <f>IF(OR($B1056="",$D1056=""),"",IF($F1056&lt;&gt;"",$F1056,IFERROR(IF($D1056="In",INDEX('Products'!$E$6:$E$505,MATCH($B1056,'Products'!$A$6:$A$505,0)),INDEX('Products'!$F$6:$F$505,MATCH($B1056,'Products'!$A$6:$A$505,0))),"")))</f>
      </c>
      <c r="H1056" s="15">
        <f>IF(OR($E1056="",$G1056=""),"",$E1056*$G1056)</f>
      </c>
      <c r="I1056" s="15">
        <f>IF(AND($D1056="Out",$E1056&lt;&gt;"",$G1056&lt;&gt;""),$E1056*($G1056-IFERROR(INDEX('Products'!$E$6:$E$505,MATCH($B1056,'Products'!$A$6:$A$505,0)),0)),"")</f>
      </c>
      <c r="J1056" s="12"/>
    </row>
    <row r="1057" spans="1:10" x14ac:dyDescent="0.25">
      <c r="A1057" s="17"/>
      <c r="B1057" s="12"/>
      <c r="C1057" s="16">
        <f>IF($B1057="","",IFERROR(INDEX('Products'!$B$6:$B$505,MATCH($B1057,'Products'!$A$6:$A$505,0)),"Unknown code"))</f>
      </c>
      <c r="D1057" s="12"/>
      <c r="E1057" s="14"/>
      <c r="F1057" s="14"/>
      <c r="G1057" s="15">
        <f>IF(OR($B1057="",$D1057=""),"",IF($F1057&lt;&gt;"",$F1057,IFERROR(IF($D1057="In",INDEX('Products'!$E$6:$E$505,MATCH($B1057,'Products'!$A$6:$A$505,0)),INDEX('Products'!$F$6:$F$505,MATCH($B1057,'Products'!$A$6:$A$505,0))),"")))</f>
      </c>
      <c r="H1057" s="15">
        <f>IF(OR($E1057="",$G1057=""),"",$E1057*$G1057)</f>
      </c>
      <c r="I1057" s="15">
        <f>IF(AND($D1057="Out",$E1057&lt;&gt;"",$G1057&lt;&gt;""),$E1057*($G1057-IFERROR(INDEX('Products'!$E$6:$E$505,MATCH($B1057,'Products'!$A$6:$A$505,0)),0)),"")</f>
      </c>
      <c r="J1057" s="12"/>
    </row>
    <row r="1058" spans="1:10" x14ac:dyDescent="0.25">
      <c r="A1058" s="17"/>
      <c r="B1058" s="12"/>
      <c r="C1058" s="16">
        <f>IF($B1058="","",IFERROR(INDEX('Products'!$B$6:$B$505,MATCH($B1058,'Products'!$A$6:$A$505,0)),"Unknown code"))</f>
      </c>
      <c r="D1058" s="12"/>
      <c r="E1058" s="14"/>
      <c r="F1058" s="14"/>
      <c r="G1058" s="15">
        <f>IF(OR($B1058="",$D1058=""),"",IF($F1058&lt;&gt;"",$F1058,IFERROR(IF($D1058="In",INDEX('Products'!$E$6:$E$505,MATCH($B1058,'Products'!$A$6:$A$505,0)),INDEX('Products'!$F$6:$F$505,MATCH($B1058,'Products'!$A$6:$A$505,0))),"")))</f>
      </c>
      <c r="H1058" s="15">
        <f>IF(OR($E1058="",$G1058=""),"",$E1058*$G1058)</f>
      </c>
      <c r="I1058" s="15">
        <f>IF(AND($D1058="Out",$E1058&lt;&gt;"",$G1058&lt;&gt;""),$E1058*($G1058-IFERROR(INDEX('Products'!$E$6:$E$505,MATCH($B1058,'Products'!$A$6:$A$505,0)),0)),"")</f>
      </c>
      <c r="J1058" s="12"/>
    </row>
    <row r="1059" spans="1:10" x14ac:dyDescent="0.25">
      <c r="A1059" s="17"/>
      <c r="B1059" s="12"/>
      <c r="C1059" s="16">
        <f>IF($B1059="","",IFERROR(INDEX('Products'!$B$6:$B$505,MATCH($B1059,'Products'!$A$6:$A$505,0)),"Unknown code"))</f>
      </c>
      <c r="D1059" s="12"/>
      <c r="E1059" s="14"/>
      <c r="F1059" s="14"/>
      <c r="G1059" s="15">
        <f>IF(OR($B1059="",$D1059=""),"",IF($F1059&lt;&gt;"",$F1059,IFERROR(IF($D1059="In",INDEX('Products'!$E$6:$E$505,MATCH($B1059,'Products'!$A$6:$A$505,0)),INDEX('Products'!$F$6:$F$505,MATCH($B1059,'Products'!$A$6:$A$505,0))),"")))</f>
      </c>
      <c r="H1059" s="15">
        <f>IF(OR($E1059="",$G1059=""),"",$E1059*$G1059)</f>
      </c>
      <c r="I1059" s="15">
        <f>IF(AND($D1059="Out",$E1059&lt;&gt;"",$G1059&lt;&gt;""),$E1059*($G1059-IFERROR(INDEX('Products'!$E$6:$E$505,MATCH($B1059,'Products'!$A$6:$A$505,0)),0)),"")</f>
      </c>
      <c r="J1059" s="12"/>
    </row>
    <row r="1060" spans="1:10" x14ac:dyDescent="0.25">
      <c r="A1060" s="17"/>
      <c r="B1060" s="12"/>
      <c r="C1060" s="16">
        <f>IF($B1060="","",IFERROR(INDEX('Products'!$B$6:$B$505,MATCH($B1060,'Products'!$A$6:$A$505,0)),"Unknown code"))</f>
      </c>
      <c r="D1060" s="12"/>
      <c r="E1060" s="14"/>
      <c r="F1060" s="14"/>
      <c r="G1060" s="15">
        <f>IF(OR($B1060="",$D1060=""),"",IF($F1060&lt;&gt;"",$F1060,IFERROR(IF($D1060="In",INDEX('Products'!$E$6:$E$505,MATCH($B1060,'Products'!$A$6:$A$505,0)),INDEX('Products'!$F$6:$F$505,MATCH($B1060,'Products'!$A$6:$A$505,0))),"")))</f>
      </c>
      <c r="H1060" s="15">
        <f>IF(OR($E1060="",$G1060=""),"",$E1060*$G1060)</f>
      </c>
      <c r="I1060" s="15">
        <f>IF(AND($D1060="Out",$E1060&lt;&gt;"",$G1060&lt;&gt;""),$E1060*($G1060-IFERROR(INDEX('Products'!$E$6:$E$505,MATCH($B1060,'Products'!$A$6:$A$505,0)),0)),"")</f>
      </c>
      <c r="J1060" s="12"/>
    </row>
    <row r="1061" spans="1:10" x14ac:dyDescent="0.25">
      <c r="A1061" s="17"/>
      <c r="B1061" s="12"/>
      <c r="C1061" s="16">
        <f>IF($B1061="","",IFERROR(INDEX('Products'!$B$6:$B$505,MATCH($B1061,'Products'!$A$6:$A$505,0)),"Unknown code"))</f>
      </c>
      <c r="D1061" s="12"/>
      <c r="E1061" s="14"/>
      <c r="F1061" s="14"/>
      <c r="G1061" s="15">
        <f>IF(OR($B1061="",$D1061=""),"",IF($F1061&lt;&gt;"",$F1061,IFERROR(IF($D1061="In",INDEX('Products'!$E$6:$E$505,MATCH($B1061,'Products'!$A$6:$A$505,0)),INDEX('Products'!$F$6:$F$505,MATCH($B1061,'Products'!$A$6:$A$505,0))),"")))</f>
      </c>
      <c r="H1061" s="15">
        <f>IF(OR($E1061="",$G1061=""),"",$E1061*$G1061)</f>
      </c>
      <c r="I1061" s="15">
        <f>IF(AND($D1061="Out",$E1061&lt;&gt;"",$G1061&lt;&gt;""),$E1061*($G1061-IFERROR(INDEX('Products'!$E$6:$E$505,MATCH($B1061,'Products'!$A$6:$A$505,0)),0)),"")</f>
      </c>
      <c r="J1061" s="12"/>
    </row>
    <row r="1062" spans="1:10" x14ac:dyDescent="0.25">
      <c r="A1062" s="17"/>
      <c r="B1062" s="12"/>
      <c r="C1062" s="16">
        <f>IF($B1062="","",IFERROR(INDEX('Products'!$B$6:$B$505,MATCH($B1062,'Products'!$A$6:$A$505,0)),"Unknown code"))</f>
      </c>
      <c r="D1062" s="12"/>
      <c r="E1062" s="14"/>
      <c r="F1062" s="14"/>
      <c r="G1062" s="15">
        <f>IF(OR($B1062="",$D1062=""),"",IF($F1062&lt;&gt;"",$F1062,IFERROR(IF($D1062="In",INDEX('Products'!$E$6:$E$505,MATCH($B1062,'Products'!$A$6:$A$505,0)),INDEX('Products'!$F$6:$F$505,MATCH($B1062,'Products'!$A$6:$A$505,0))),"")))</f>
      </c>
      <c r="H1062" s="15">
        <f>IF(OR($E1062="",$G1062=""),"",$E1062*$G1062)</f>
      </c>
      <c r="I1062" s="15">
        <f>IF(AND($D1062="Out",$E1062&lt;&gt;"",$G1062&lt;&gt;""),$E1062*($G1062-IFERROR(INDEX('Products'!$E$6:$E$505,MATCH($B1062,'Products'!$A$6:$A$505,0)),0)),"")</f>
      </c>
      <c r="J1062" s="12"/>
    </row>
    <row r="1063" spans="1:10" x14ac:dyDescent="0.25">
      <c r="A1063" s="17"/>
      <c r="B1063" s="12"/>
      <c r="C1063" s="16">
        <f>IF($B1063="","",IFERROR(INDEX('Products'!$B$6:$B$505,MATCH($B1063,'Products'!$A$6:$A$505,0)),"Unknown code"))</f>
      </c>
      <c r="D1063" s="12"/>
      <c r="E1063" s="14"/>
      <c r="F1063" s="14"/>
      <c r="G1063" s="15">
        <f>IF(OR($B1063="",$D1063=""),"",IF($F1063&lt;&gt;"",$F1063,IFERROR(IF($D1063="In",INDEX('Products'!$E$6:$E$505,MATCH($B1063,'Products'!$A$6:$A$505,0)),INDEX('Products'!$F$6:$F$505,MATCH($B1063,'Products'!$A$6:$A$505,0))),"")))</f>
      </c>
      <c r="H1063" s="15">
        <f>IF(OR($E1063="",$G1063=""),"",$E1063*$G1063)</f>
      </c>
      <c r="I1063" s="15">
        <f>IF(AND($D1063="Out",$E1063&lt;&gt;"",$G1063&lt;&gt;""),$E1063*($G1063-IFERROR(INDEX('Products'!$E$6:$E$505,MATCH($B1063,'Products'!$A$6:$A$505,0)),0)),"")</f>
      </c>
      <c r="J1063" s="12"/>
    </row>
    <row r="1064" spans="1:10" x14ac:dyDescent="0.25">
      <c r="A1064" s="17"/>
      <c r="B1064" s="12"/>
      <c r="C1064" s="16">
        <f>IF($B1064="","",IFERROR(INDEX('Products'!$B$6:$B$505,MATCH($B1064,'Products'!$A$6:$A$505,0)),"Unknown code"))</f>
      </c>
      <c r="D1064" s="12"/>
      <c r="E1064" s="14"/>
      <c r="F1064" s="14"/>
      <c r="G1064" s="15">
        <f>IF(OR($B1064="",$D1064=""),"",IF($F1064&lt;&gt;"",$F1064,IFERROR(IF($D1064="In",INDEX('Products'!$E$6:$E$505,MATCH($B1064,'Products'!$A$6:$A$505,0)),INDEX('Products'!$F$6:$F$505,MATCH($B1064,'Products'!$A$6:$A$505,0))),"")))</f>
      </c>
      <c r="H1064" s="15">
        <f>IF(OR($E1064="",$G1064=""),"",$E1064*$G1064)</f>
      </c>
      <c r="I1064" s="15">
        <f>IF(AND($D1064="Out",$E1064&lt;&gt;"",$G1064&lt;&gt;""),$E1064*($G1064-IFERROR(INDEX('Products'!$E$6:$E$505,MATCH($B1064,'Products'!$A$6:$A$505,0)),0)),"")</f>
      </c>
      <c r="J1064" s="12"/>
    </row>
    <row r="1065" spans="1:10" x14ac:dyDescent="0.25">
      <c r="A1065" s="17"/>
      <c r="B1065" s="12"/>
      <c r="C1065" s="16">
        <f>IF($B1065="","",IFERROR(INDEX('Products'!$B$6:$B$505,MATCH($B1065,'Products'!$A$6:$A$505,0)),"Unknown code"))</f>
      </c>
      <c r="D1065" s="12"/>
      <c r="E1065" s="14"/>
      <c r="F1065" s="14"/>
      <c r="G1065" s="15">
        <f>IF(OR($B1065="",$D1065=""),"",IF($F1065&lt;&gt;"",$F1065,IFERROR(IF($D1065="In",INDEX('Products'!$E$6:$E$505,MATCH($B1065,'Products'!$A$6:$A$505,0)),INDEX('Products'!$F$6:$F$505,MATCH($B1065,'Products'!$A$6:$A$505,0))),"")))</f>
      </c>
      <c r="H1065" s="15">
        <f>IF(OR($E1065="",$G1065=""),"",$E1065*$G1065)</f>
      </c>
      <c r="I1065" s="15">
        <f>IF(AND($D1065="Out",$E1065&lt;&gt;"",$G1065&lt;&gt;""),$E1065*($G1065-IFERROR(INDEX('Products'!$E$6:$E$505,MATCH($B1065,'Products'!$A$6:$A$505,0)),0)),"")</f>
      </c>
      <c r="J1065" s="12"/>
    </row>
    <row r="1066" spans="1:10" x14ac:dyDescent="0.25">
      <c r="A1066" s="17"/>
      <c r="B1066" s="12"/>
      <c r="C1066" s="16">
        <f>IF($B1066="","",IFERROR(INDEX('Products'!$B$6:$B$505,MATCH($B1066,'Products'!$A$6:$A$505,0)),"Unknown code"))</f>
      </c>
      <c r="D1066" s="12"/>
      <c r="E1066" s="14"/>
      <c r="F1066" s="14"/>
      <c r="G1066" s="15">
        <f>IF(OR($B1066="",$D1066=""),"",IF($F1066&lt;&gt;"",$F1066,IFERROR(IF($D1066="In",INDEX('Products'!$E$6:$E$505,MATCH($B1066,'Products'!$A$6:$A$505,0)),INDEX('Products'!$F$6:$F$505,MATCH($B1066,'Products'!$A$6:$A$505,0))),"")))</f>
      </c>
      <c r="H1066" s="15">
        <f>IF(OR($E1066="",$G1066=""),"",$E1066*$G1066)</f>
      </c>
      <c r="I1066" s="15">
        <f>IF(AND($D1066="Out",$E1066&lt;&gt;"",$G1066&lt;&gt;""),$E1066*($G1066-IFERROR(INDEX('Products'!$E$6:$E$505,MATCH($B1066,'Products'!$A$6:$A$505,0)),0)),"")</f>
      </c>
      <c r="J1066" s="12"/>
    </row>
    <row r="1067" spans="1:10" x14ac:dyDescent="0.25">
      <c r="A1067" s="17"/>
      <c r="B1067" s="12"/>
      <c r="C1067" s="16">
        <f>IF($B1067="","",IFERROR(INDEX('Products'!$B$6:$B$505,MATCH($B1067,'Products'!$A$6:$A$505,0)),"Unknown code"))</f>
      </c>
      <c r="D1067" s="12"/>
      <c r="E1067" s="14"/>
      <c r="F1067" s="14"/>
      <c r="G1067" s="15">
        <f>IF(OR($B1067="",$D1067=""),"",IF($F1067&lt;&gt;"",$F1067,IFERROR(IF($D1067="In",INDEX('Products'!$E$6:$E$505,MATCH($B1067,'Products'!$A$6:$A$505,0)),INDEX('Products'!$F$6:$F$505,MATCH($B1067,'Products'!$A$6:$A$505,0))),"")))</f>
      </c>
      <c r="H1067" s="15">
        <f>IF(OR($E1067="",$G1067=""),"",$E1067*$G1067)</f>
      </c>
      <c r="I1067" s="15">
        <f>IF(AND($D1067="Out",$E1067&lt;&gt;"",$G1067&lt;&gt;""),$E1067*($G1067-IFERROR(INDEX('Products'!$E$6:$E$505,MATCH($B1067,'Products'!$A$6:$A$505,0)),0)),"")</f>
      </c>
      <c r="J1067" s="12"/>
    </row>
    <row r="1068" spans="1:10" x14ac:dyDescent="0.25">
      <c r="A1068" s="17"/>
      <c r="B1068" s="12"/>
      <c r="C1068" s="16">
        <f>IF($B1068="","",IFERROR(INDEX('Products'!$B$6:$B$505,MATCH($B1068,'Products'!$A$6:$A$505,0)),"Unknown code"))</f>
      </c>
      <c r="D1068" s="12"/>
      <c r="E1068" s="14"/>
      <c r="F1068" s="14"/>
      <c r="G1068" s="15">
        <f>IF(OR($B1068="",$D1068=""),"",IF($F1068&lt;&gt;"",$F1068,IFERROR(IF($D1068="In",INDEX('Products'!$E$6:$E$505,MATCH($B1068,'Products'!$A$6:$A$505,0)),INDEX('Products'!$F$6:$F$505,MATCH($B1068,'Products'!$A$6:$A$505,0))),"")))</f>
      </c>
      <c r="H1068" s="15">
        <f>IF(OR($E1068="",$G1068=""),"",$E1068*$G1068)</f>
      </c>
      <c r="I1068" s="15">
        <f>IF(AND($D1068="Out",$E1068&lt;&gt;"",$G1068&lt;&gt;""),$E1068*($G1068-IFERROR(INDEX('Products'!$E$6:$E$505,MATCH($B1068,'Products'!$A$6:$A$505,0)),0)),"")</f>
      </c>
      <c r="J1068" s="12"/>
    </row>
    <row r="1069" spans="1:10" x14ac:dyDescent="0.25">
      <c r="A1069" s="17"/>
      <c r="B1069" s="12"/>
      <c r="C1069" s="16">
        <f>IF($B1069="","",IFERROR(INDEX('Products'!$B$6:$B$505,MATCH($B1069,'Products'!$A$6:$A$505,0)),"Unknown code"))</f>
      </c>
      <c r="D1069" s="12"/>
      <c r="E1069" s="14"/>
      <c r="F1069" s="14"/>
      <c r="G1069" s="15">
        <f>IF(OR($B1069="",$D1069=""),"",IF($F1069&lt;&gt;"",$F1069,IFERROR(IF($D1069="In",INDEX('Products'!$E$6:$E$505,MATCH($B1069,'Products'!$A$6:$A$505,0)),INDEX('Products'!$F$6:$F$505,MATCH($B1069,'Products'!$A$6:$A$505,0))),"")))</f>
      </c>
      <c r="H1069" s="15">
        <f>IF(OR($E1069="",$G1069=""),"",$E1069*$G1069)</f>
      </c>
      <c r="I1069" s="15">
        <f>IF(AND($D1069="Out",$E1069&lt;&gt;"",$G1069&lt;&gt;""),$E1069*($G1069-IFERROR(INDEX('Products'!$E$6:$E$505,MATCH($B1069,'Products'!$A$6:$A$505,0)),0)),"")</f>
      </c>
      <c r="J1069" s="12"/>
    </row>
    <row r="1070" spans="1:10" x14ac:dyDescent="0.25">
      <c r="A1070" s="17"/>
      <c r="B1070" s="12"/>
      <c r="C1070" s="16">
        <f>IF($B1070="","",IFERROR(INDEX('Products'!$B$6:$B$505,MATCH($B1070,'Products'!$A$6:$A$505,0)),"Unknown code"))</f>
      </c>
      <c r="D1070" s="12"/>
      <c r="E1070" s="14"/>
      <c r="F1070" s="14"/>
      <c r="G1070" s="15">
        <f>IF(OR($B1070="",$D1070=""),"",IF($F1070&lt;&gt;"",$F1070,IFERROR(IF($D1070="In",INDEX('Products'!$E$6:$E$505,MATCH($B1070,'Products'!$A$6:$A$505,0)),INDEX('Products'!$F$6:$F$505,MATCH($B1070,'Products'!$A$6:$A$505,0))),"")))</f>
      </c>
      <c r="H1070" s="15">
        <f>IF(OR($E1070="",$G1070=""),"",$E1070*$G1070)</f>
      </c>
      <c r="I1070" s="15">
        <f>IF(AND($D1070="Out",$E1070&lt;&gt;"",$G1070&lt;&gt;""),$E1070*($G1070-IFERROR(INDEX('Products'!$E$6:$E$505,MATCH($B1070,'Products'!$A$6:$A$505,0)),0)),"")</f>
      </c>
      <c r="J1070" s="12"/>
    </row>
    <row r="1071" spans="1:10" x14ac:dyDescent="0.25">
      <c r="A1071" s="17"/>
      <c r="B1071" s="12"/>
      <c r="C1071" s="16">
        <f>IF($B1071="","",IFERROR(INDEX('Products'!$B$6:$B$505,MATCH($B1071,'Products'!$A$6:$A$505,0)),"Unknown code"))</f>
      </c>
      <c r="D1071" s="12"/>
      <c r="E1071" s="14"/>
      <c r="F1071" s="14"/>
      <c r="G1071" s="15">
        <f>IF(OR($B1071="",$D1071=""),"",IF($F1071&lt;&gt;"",$F1071,IFERROR(IF($D1071="In",INDEX('Products'!$E$6:$E$505,MATCH($B1071,'Products'!$A$6:$A$505,0)),INDEX('Products'!$F$6:$F$505,MATCH($B1071,'Products'!$A$6:$A$505,0))),"")))</f>
      </c>
      <c r="H1071" s="15">
        <f>IF(OR($E1071="",$G1071=""),"",$E1071*$G1071)</f>
      </c>
      <c r="I1071" s="15">
        <f>IF(AND($D1071="Out",$E1071&lt;&gt;"",$G1071&lt;&gt;""),$E1071*($G1071-IFERROR(INDEX('Products'!$E$6:$E$505,MATCH($B1071,'Products'!$A$6:$A$505,0)),0)),"")</f>
      </c>
      <c r="J1071" s="12"/>
    </row>
    <row r="1072" spans="1:10" x14ac:dyDescent="0.25">
      <c r="A1072" s="17"/>
      <c r="B1072" s="12"/>
      <c r="C1072" s="16">
        <f>IF($B1072="","",IFERROR(INDEX('Products'!$B$6:$B$505,MATCH($B1072,'Products'!$A$6:$A$505,0)),"Unknown code"))</f>
      </c>
      <c r="D1072" s="12"/>
      <c r="E1072" s="14"/>
      <c r="F1072" s="14"/>
      <c r="G1072" s="15">
        <f>IF(OR($B1072="",$D1072=""),"",IF($F1072&lt;&gt;"",$F1072,IFERROR(IF($D1072="In",INDEX('Products'!$E$6:$E$505,MATCH($B1072,'Products'!$A$6:$A$505,0)),INDEX('Products'!$F$6:$F$505,MATCH($B1072,'Products'!$A$6:$A$505,0))),"")))</f>
      </c>
      <c r="H1072" s="15">
        <f>IF(OR($E1072="",$G1072=""),"",$E1072*$G1072)</f>
      </c>
      <c r="I1072" s="15">
        <f>IF(AND($D1072="Out",$E1072&lt;&gt;"",$G1072&lt;&gt;""),$E1072*($G1072-IFERROR(INDEX('Products'!$E$6:$E$505,MATCH($B1072,'Products'!$A$6:$A$505,0)),0)),"")</f>
      </c>
      <c r="J1072" s="12"/>
    </row>
    <row r="1073" spans="1:10" x14ac:dyDescent="0.25">
      <c r="A1073" s="17"/>
      <c r="B1073" s="12"/>
      <c r="C1073" s="16">
        <f>IF($B1073="","",IFERROR(INDEX('Products'!$B$6:$B$505,MATCH($B1073,'Products'!$A$6:$A$505,0)),"Unknown code"))</f>
      </c>
      <c r="D1073" s="12"/>
      <c r="E1073" s="14"/>
      <c r="F1073" s="14"/>
      <c r="G1073" s="15">
        <f>IF(OR($B1073="",$D1073=""),"",IF($F1073&lt;&gt;"",$F1073,IFERROR(IF($D1073="In",INDEX('Products'!$E$6:$E$505,MATCH($B1073,'Products'!$A$6:$A$505,0)),INDEX('Products'!$F$6:$F$505,MATCH($B1073,'Products'!$A$6:$A$505,0))),"")))</f>
      </c>
      <c r="H1073" s="15">
        <f>IF(OR($E1073="",$G1073=""),"",$E1073*$G1073)</f>
      </c>
      <c r="I1073" s="15">
        <f>IF(AND($D1073="Out",$E1073&lt;&gt;"",$G1073&lt;&gt;""),$E1073*($G1073-IFERROR(INDEX('Products'!$E$6:$E$505,MATCH($B1073,'Products'!$A$6:$A$505,0)),0)),"")</f>
      </c>
      <c r="J1073" s="12"/>
    </row>
    <row r="1074" spans="1:10" x14ac:dyDescent="0.25">
      <c r="A1074" s="17"/>
      <c r="B1074" s="12"/>
      <c r="C1074" s="16">
        <f>IF($B1074="","",IFERROR(INDEX('Products'!$B$6:$B$505,MATCH($B1074,'Products'!$A$6:$A$505,0)),"Unknown code"))</f>
      </c>
      <c r="D1074" s="12"/>
      <c r="E1074" s="14"/>
      <c r="F1074" s="14"/>
      <c r="G1074" s="15">
        <f>IF(OR($B1074="",$D1074=""),"",IF($F1074&lt;&gt;"",$F1074,IFERROR(IF($D1074="In",INDEX('Products'!$E$6:$E$505,MATCH($B1074,'Products'!$A$6:$A$505,0)),INDEX('Products'!$F$6:$F$505,MATCH($B1074,'Products'!$A$6:$A$505,0))),"")))</f>
      </c>
      <c r="H1074" s="15">
        <f>IF(OR($E1074="",$G1074=""),"",$E1074*$G1074)</f>
      </c>
      <c r="I1074" s="15">
        <f>IF(AND($D1074="Out",$E1074&lt;&gt;"",$G1074&lt;&gt;""),$E1074*($G1074-IFERROR(INDEX('Products'!$E$6:$E$505,MATCH($B1074,'Products'!$A$6:$A$505,0)),0)),"")</f>
      </c>
      <c r="J1074" s="12"/>
    </row>
    <row r="1075" spans="1:10" x14ac:dyDescent="0.25">
      <c r="A1075" s="17"/>
      <c r="B1075" s="12"/>
      <c r="C1075" s="16">
        <f>IF($B1075="","",IFERROR(INDEX('Products'!$B$6:$B$505,MATCH($B1075,'Products'!$A$6:$A$505,0)),"Unknown code"))</f>
      </c>
      <c r="D1075" s="12"/>
      <c r="E1075" s="14"/>
      <c r="F1075" s="14"/>
      <c r="G1075" s="15">
        <f>IF(OR($B1075="",$D1075=""),"",IF($F1075&lt;&gt;"",$F1075,IFERROR(IF($D1075="In",INDEX('Products'!$E$6:$E$505,MATCH($B1075,'Products'!$A$6:$A$505,0)),INDEX('Products'!$F$6:$F$505,MATCH($B1075,'Products'!$A$6:$A$505,0))),"")))</f>
      </c>
      <c r="H1075" s="15">
        <f>IF(OR($E1075="",$G1075=""),"",$E1075*$G1075)</f>
      </c>
      <c r="I1075" s="15">
        <f>IF(AND($D1075="Out",$E1075&lt;&gt;"",$G1075&lt;&gt;""),$E1075*($G1075-IFERROR(INDEX('Products'!$E$6:$E$505,MATCH($B1075,'Products'!$A$6:$A$505,0)),0)),"")</f>
      </c>
      <c r="J1075" s="12"/>
    </row>
    <row r="1076" spans="1:10" x14ac:dyDescent="0.25">
      <c r="A1076" s="17"/>
      <c r="B1076" s="12"/>
      <c r="C1076" s="16">
        <f>IF($B1076="","",IFERROR(INDEX('Products'!$B$6:$B$505,MATCH($B1076,'Products'!$A$6:$A$505,0)),"Unknown code"))</f>
      </c>
      <c r="D1076" s="12"/>
      <c r="E1076" s="14"/>
      <c r="F1076" s="14"/>
      <c r="G1076" s="15">
        <f>IF(OR($B1076="",$D1076=""),"",IF($F1076&lt;&gt;"",$F1076,IFERROR(IF($D1076="In",INDEX('Products'!$E$6:$E$505,MATCH($B1076,'Products'!$A$6:$A$505,0)),INDEX('Products'!$F$6:$F$505,MATCH($B1076,'Products'!$A$6:$A$505,0))),"")))</f>
      </c>
      <c r="H1076" s="15">
        <f>IF(OR($E1076="",$G1076=""),"",$E1076*$G1076)</f>
      </c>
      <c r="I1076" s="15">
        <f>IF(AND($D1076="Out",$E1076&lt;&gt;"",$G1076&lt;&gt;""),$E1076*($G1076-IFERROR(INDEX('Products'!$E$6:$E$505,MATCH($B1076,'Products'!$A$6:$A$505,0)),0)),"")</f>
      </c>
      <c r="J1076" s="12"/>
    </row>
    <row r="1077" spans="1:10" x14ac:dyDescent="0.25">
      <c r="A1077" s="17"/>
      <c r="B1077" s="12"/>
      <c r="C1077" s="16">
        <f>IF($B1077="","",IFERROR(INDEX('Products'!$B$6:$B$505,MATCH($B1077,'Products'!$A$6:$A$505,0)),"Unknown code"))</f>
      </c>
      <c r="D1077" s="12"/>
      <c r="E1077" s="14"/>
      <c r="F1077" s="14"/>
      <c r="G1077" s="15">
        <f>IF(OR($B1077="",$D1077=""),"",IF($F1077&lt;&gt;"",$F1077,IFERROR(IF($D1077="In",INDEX('Products'!$E$6:$E$505,MATCH($B1077,'Products'!$A$6:$A$505,0)),INDEX('Products'!$F$6:$F$505,MATCH($B1077,'Products'!$A$6:$A$505,0))),"")))</f>
      </c>
      <c r="H1077" s="15">
        <f>IF(OR($E1077="",$G1077=""),"",$E1077*$G1077)</f>
      </c>
      <c r="I1077" s="15">
        <f>IF(AND($D1077="Out",$E1077&lt;&gt;"",$G1077&lt;&gt;""),$E1077*($G1077-IFERROR(INDEX('Products'!$E$6:$E$505,MATCH($B1077,'Products'!$A$6:$A$505,0)),0)),"")</f>
      </c>
      <c r="J1077" s="12"/>
    </row>
    <row r="1078" spans="1:10" x14ac:dyDescent="0.25">
      <c r="A1078" s="17"/>
      <c r="B1078" s="12"/>
      <c r="C1078" s="16">
        <f>IF($B1078="","",IFERROR(INDEX('Products'!$B$6:$B$505,MATCH($B1078,'Products'!$A$6:$A$505,0)),"Unknown code"))</f>
      </c>
      <c r="D1078" s="12"/>
      <c r="E1078" s="14"/>
      <c r="F1078" s="14"/>
      <c r="G1078" s="15">
        <f>IF(OR($B1078="",$D1078=""),"",IF($F1078&lt;&gt;"",$F1078,IFERROR(IF($D1078="In",INDEX('Products'!$E$6:$E$505,MATCH($B1078,'Products'!$A$6:$A$505,0)),INDEX('Products'!$F$6:$F$505,MATCH($B1078,'Products'!$A$6:$A$505,0))),"")))</f>
      </c>
      <c r="H1078" s="15">
        <f>IF(OR($E1078="",$G1078=""),"",$E1078*$G1078)</f>
      </c>
      <c r="I1078" s="15">
        <f>IF(AND($D1078="Out",$E1078&lt;&gt;"",$G1078&lt;&gt;""),$E1078*($G1078-IFERROR(INDEX('Products'!$E$6:$E$505,MATCH($B1078,'Products'!$A$6:$A$505,0)),0)),"")</f>
      </c>
      <c r="J1078" s="12"/>
    </row>
    <row r="1079" spans="1:10" x14ac:dyDescent="0.25">
      <c r="A1079" s="17"/>
      <c r="B1079" s="12"/>
      <c r="C1079" s="16">
        <f>IF($B1079="","",IFERROR(INDEX('Products'!$B$6:$B$505,MATCH($B1079,'Products'!$A$6:$A$505,0)),"Unknown code"))</f>
      </c>
      <c r="D1079" s="12"/>
      <c r="E1079" s="14"/>
      <c r="F1079" s="14"/>
      <c r="G1079" s="15">
        <f>IF(OR($B1079="",$D1079=""),"",IF($F1079&lt;&gt;"",$F1079,IFERROR(IF($D1079="In",INDEX('Products'!$E$6:$E$505,MATCH($B1079,'Products'!$A$6:$A$505,0)),INDEX('Products'!$F$6:$F$505,MATCH($B1079,'Products'!$A$6:$A$505,0))),"")))</f>
      </c>
      <c r="H1079" s="15">
        <f>IF(OR($E1079="",$G1079=""),"",$E1079*$G1079)</f>
      </c>
      <c r="I1079" s="15">
        <f>IF(AND($D1079="Out",$E1079&lt;&gt;"",$G1079&lt;&gt;""),$E1079*($G1079-IFERROR(INDEX('Products'!$E$6:$E$505,MATCH($B1079,'Products'!$A$6:$A$505,0)),0)),"")</f>
      </c>
      <c r="J1079" s="12"/>
    </row>
    <row r="1080" spans="1:10" x14ac:dyDescent="0.25">
      <c r="A1080" s="17"/>
      <c r="B1080" s="12"/>
      <c r="C1080" s="16">
        <f>IF($B1080="","",IFERROR(INDEX('Products'!$B$6:$B$505,MATCH($B1080,'Products'!$A$6:$A$505,0)),"Unknown code"))</f>
      </c>
      <c r="D1080" s="12"/>
      <c r="E1080" s="14"/>
      <c r="F1080" s="14"/>
      <c r="G1080" s="15">
        <f>IF(OR($B1080="",$D1080=""),"",IF($F1080&lt;&gt;"",$F1080,IFERROR(IF($D1080="In",INDEX('Products'!$E$6:$E$505,MATCH($B1080,'Products'!$A$6:$A$505,0)),INDEX('Products'!$F$6:$F$505,MATCH($B1080,'Products'!$A$6:$A$505,0))),"")))</f>
      </c>
      <c r="H1080" s="15">
        <f>IF(OR($E1080="",$G1080=""),"",$E1080*$G1080)</f>
      </c>
      <c r="I1080" s="15">
        <f>IF(AND($D1080="Out",$E1080&lt;&gt;"",$G1080&lt;&gt;""),$E1080*($G1080-IFERROR(INDEX('Products'!$E$6:$E$505,MATCH($B1080,'Products'!$A$6:$A$505,0)),0)),"")</f>
      </c>
      <c r="J1080" s="12"/>
    </row>
    <row r="1081" spans="1:10" x14ac:dyDescent="0.25">
      <c r="A1081" s="17"/>
      <c r="B1081" s="12"/>
      <c r="C1081" s="16">
        <f>IF($B1081="","",IFERROR(INDEX('Products'!$B$6:$B$505,MATCH($B1081,'Products'!$A$6:$A$505,0)),"Unknown code"))</f>
      </c>
      <c r="D1081" s="12"/>
      <c r="E1081" s="14"/>
      <c r="F1081" s="14"/>
      <c r="G1081" s="15">
        <f>IF(OR($B1081="",$D1081=""),"",IF($F1081&lt;&gt;"",$F1081,IFERROR(IF($D1081="In",INDEX('Products'!$E$6:$E$505,MATCH($B1081,'Products'!$A$6:$A$505,0)),INDEX('Products'!$F$6:$F$505,MATCH($B1081,'Products'!$A$6:$A$505,0))),"")))</f>
      </c>
      <c r="H1081" s="15">
        <f>IF(OR($E1081="",$G1081=""),"",$E1081*$G1081)</f>
      </c>
      <c r="I1081" s="15">
        <f>IF(AND($D1081="Out",$E1081&lt;&gt;"",$G1081&lt;&gt;""),$E1081*($G1081-IFERROR(INDEX('Products'!$E$6:$E$505,MATCH($B1081,'Products'!$A$6:$A$505,0)),0)),"")</f>
      </c>
      <c r="J1081" s="12"/>
    </row>
    <row r="1082" spans="1:10" x14ac:dyDescent="0.25">
      <c r="A1082" s="17"/>
      <c r="B1082" s="12"/>
      <c r="C1082" s="16">
        <f>IF($B1082="","",IFERROR(INDEX('Products'!$B$6:$B$505,MATCH($B1082,'Products'!$A$6:$A$505,0)),"Unknown code"))</f>
      </c>
      <c r="D1082" s="12"/>
      <c r="E1082" s="14"/>
      <c r="F1082" s="14"/>
      <c r="G1082" s="15">
        <f>IF(OR($B1082="",$D1082=""),"",IF($F1082&lt;&gt;"",$F1082,IFERROR(IF($D1082="In",INDEX('Products'!$E$6:$E$505,MATCH($B1082,'Products'!$A$6:$A$505,0)),INDEX('Products'!$F$6:$F$505,MATCH($B1082,'Products'!$A$6:$A$505,0))),"")))</f>
      </c>
      <c r="H1082" s="15">
        <f>IF(OR($E1082="",$G1082=""),"",$E1082*$G1082)</f>
      </c>
      <c r="I1082" s="15">
        <f>IF(AND($D1082="Out",$E1082&lt;&gt;"",$G1082&lt;&gt;""),$E1082*($G1082-IFERROR(INDEX('Products'!$E$6:$E$505,MATCH($B1082,'Products'!$A$6:$A$505,0)),0)),"")</f>
      </c>
      <c r="J1082" s="12"/>
    </row>
    <row r="1083" spans="1:10" x14ac:dyDescent="0.25">
      <c r="A1083" s="17"/>
      <c r="B1083" s="12"/>
      <c r="C1083" s="16">
        <f>IF($B1083="","",IFERROR(INDEX('Products'!$B$6:$B$505,MATCH($B1083,'Products'!$A$6:$A$505,0)),"Unknown code"))</f>
      </c>
      <c r="D1083" s="12"/>
      <c r="E1083" s="14"/>
      <c r="F1083" s="14"/>
      <c r="G1083" s="15">
        <f>IF(OR($B1083="",$D1083=""),"",IF($F1083&lt;&gt;"",$F1083,IFERROR(IF($D1083="In",INDEX('Products'!$E$6:$E$505,MATCH($B1083,'Products'!$A$6:$A$505,0)),INDEX('Products'!$F$6:$F$505,MATCH($B1083,'Products'!$A$6:$A$505,0))),"")))</f>
      </c>
      <c r="H1083" s="15">
        <f>IF(OR($E1083="",$G1083=""),"",$E1083*$G1083)</f>
      </c>
      <c r="I1083" s="15">
        <f>IF(AND($D1083="Out",$E1083&lt;&gt;"",$G1083&lt;&gt;""),$E1083*($G1083-IFERROR(INDEX('Products'!$E$6:$E$505,MATCH($B1083,'Products'!$A$6:$A$505,0)),0)),"")</f>
      </c>
      <c r="J1083" s="12"/>
    </row>
    <row r="1084" spans="1:10" x14ac:dyDescent="0.25">
      <c r="A1084" s="17"/>
      <c r="B1084" s="12"/>
      <c r="C1084" s="16">
        <f>IF($B1084="","",IFERROR(INDEX('Products'!$B$6:$B$505,MATCH($B1084,'Products'!$A$6:$A$505,0)),"Unknown code"))</f>
      </c>
      <c r="D1084" s="12"/>
      <c r="E1084" s="14"/>
      <c r="F1084" s="14"/>
      <c r="G1084" s="15">
        <f>IF(OR($B1084="",$D1084=""),"",IF($F1084&lt;&gt;"",$F1084,IFERROR(IF($D1084="In",INDEX('Products'!$E$6:$E$505,MATCH($B1084,'Products'!$A$6:$A$505,0)),INDEX('Products'!$F$6:$F$505,MATCH($B1084,'Products'!$A$6:$A$505,0))),"")))</f>
      </c>
      <c r="H1084" s="15">
        <f>IF(OR($E1084="",$G1084=""),"",$E1084*$G1084)</f>
      </c>
      <c r="I1084" s="15">
        <f>IF(AND($D1084="Out",$E1084&lt;&gt;"",$G1084&lt;&gt;""),$E1084*($G1084-IFERROR(INDEX('Products'!$E$6:$E$505,MATCH($B1084,'Products'!$A$6:$A$505,0)),0)),"")</f>
      </c>
      <c r="J1084" s="12"/>
    </row>
    <row r="1085" spans="1:10" x14ac:dyDescent="0.25">
      <c r="A1085" s="17"/>
      <c r="B1085" s="12"/>
      <c r="C1085" s="16">
        <f>IF($B1085="","",IFERROR(INDEX('Products'!$B$6:$B$505,MATCH($B1085,'Products'!$A$6:$A$505,0)),"Unknown code"))</f>
      </c>
      <c r="D1085" s="12"/>
      <c r="E1085" s="14"/>
      <c r="F1085" s="14"/>
      <c r="G1085" s="15">
        <f>IF(OR($B1085="",$D1085=""),"",IF($F1085&lt;&gt;"",$F1085,IFERROR(IF($D1085="In",INDEX('Products'!$E$6:$E$505,MATCH($B1085,'Products'!$A$6:$A$505,0)),INDEX('Products'!$F$6:$F$505,MATCH($B1085,'Products'!$A$6:$A$505,0))),"")))</f>
      </c>
      <c r="H1085" s="15">
        <f>IF(OR($E1085="",$G1085=""),"",$E1085*$G1085)</f>
      </c>
      <c r="I1085" s="15">
        <f>IF(AND($D1085="Out",$E1085&lt;&gt;"",$G1085&lt;&gt;""),$E1085*($G1085-IFERROR(INDEX('Products'!$E$6:$E$505,MATCH($B1085,'Products'!$A$6:$A$505,0)),0)),"")</f>
      </c>
      <c r="J1085" s="12"/>
    </row>
    <row r="1086" spans="1:10" x14ac:dyDescent="0.25">
      <c r="A1086" s="17"/>
      <c r="B1086" s="12"/>
      <c r="C1086" s="16">
        <f>IF($B1086="","",IFERROR(INDEX('Products'!$B$6:$B$505,MATCH($B1086,'Products'!$A$6:$A$505,0)),"Unknown code"))</f>
      </c>
      <c r="D1086" s="12"/>
      <c r="E1086" s="14"/>
      <c r="F1086" s="14"/>
      <c r="G1086" s="15">
        <f>IF(OR($B1086="",$D1086=""),"",IF($F1086&lt;&gt;"",$F1086,IFERROR(IF($D1086="In",INDEX('Products'!$E$6:$E$505,MATCH($B1086,'Products'!$A$6:$A$505,0)),INDEX('Products'!$F$6:$F$505,MATCH($B1086,'Products'!$A$6:$A$505,0))),"")))</f>
      </c>
      <c r="H1086" s="15">
        <f>IF(OR($E1086="",$G1086=""),"",$E1086*$G1086)</f>
      </c>
      <c r="I1086" s="15">
        <f>IF(AND($D1086="Out",$E1086&lt;&gt;"",$G1086&lt;&gt;""),$E1086*($G1086-IFERROR(INDEX('Products'!$E$6:$E$505,MATCH($B1086,'Products'!$A$6:$A$505,0)),0)),"")</f>
      </c>
      <c r="J1086" s="12"/>
    </row>
    <row r="1087" spans="1:10" x14ac:dyDescent="0.25">
      <c r="A1087" s="17"/>
      <c r="B1087" s="12"/>
      <c r="C1087" s="16">
        <f>IF($B1087="","",IFERROR(INDEX('Products'!$B$6:$B$505,MATCH($B1087,'Products'!$A$6:$A$505,0)),"Unknown code"))</f>
      </c>
      <c r="D1087" s="12"/>
      <c r="E1087" s="14"/>
      <c r="F1087" s="14"/>
      <c r="G1087" s="15">
        <f>IF(OR($B1087="",$D1087=""),"",IF($F1087&lt;&gt;"",$F1087,IFERROR(IF($D1087="In",INDEX('Products'!$E$6:$E$505,MATCH($B1087,'Products'!$A$6:$A$505,0)),INDEX('Products'!$F$6:$F$505,MATCH($B1087,'Products'!$A$6:$A$505,0))),"")))</f>
      </c>
      <c r="H1087" s="15">
        <f>IF(OR($E1087="",$G1087=""),"",$E1087*$G1087)</f>
      </c>
      <c r="I1087" s="15">
        <f>IF(AND($D1087="Out",$E1087&lt;&gt;"",$G1087&lt;&gt;""),$E1087*($G1087-IFERROR(INDEX('Products'!$E$6:$E$505,MATCH($B1087,'Products'!$A$6:$A$505,0)),0)),"")</f>
      </c>
      <c r="J1087" s="12"/>
    </row>
    <row r="1088" spans="1:10" x14ac:dyDescent="0.25">
      <c r="A1088" s="17"/>
      <c r="B1088" s="12"/>
      <c r="C1088" s="16">
        <f>IF($B1088="","",IFERROR(INDEX('Products'!$B$6:$B$505,MATCH($B1088,'Products'!$A$6:$A$505,0)),"Unknown code"))</f>
      </c>
      <c r="D1088" s="12"/>
      <c r="E1088" s="14"/>
      <c r="F1088" s="14"/>
      <c r="G1088" s="15">
        <f>IF(OR($B1088="",$D1088=""),"",IF($F1088&lt;&gt;"",$F1088,IFERROR(IF($D1088="In",INDEX('Products'!$E$6:$E$505,MATCH($B1088,'Products'!$A$6:$A$505,0)),INDEX('Products'!$F$6:$F$505,MATCH($B1088,'Products'!$A$6:$A$505,0))),"")))</f>
      </c>
      <c r="H1088" s="15">
        <f>IF(OR($E1088="",$G1088=""),"",$E1088*$G1088)</f>
      </c>
      <c r="I1088" s="15">
        <f>IF(AND($D1088="Out",$E1088&lt;&gt;"",$G1088&lt;&gt;""),$E1088*($G1088-IFERROR(INDEX('Products'!$E$6:$E$505,MATCH($B1088,'Products'!$A$6:$A$505,0)),0)),"")</f>
      </c>
      <c r="J1088" s="12"/>
    </row>
    <row r="1089" spans="1:10" x14ac:dyDescent="0.25">
      <c r="A1089" s="17"/>
      <c r="B1089" s="12"/>
      <c r="C1089" s="16">
        <f>IF($B1089="","",IFERROR(INDEX('Products'!$B$6:$B$505,MATCH($B1089,'Products'!$A$6:$A$505,0)),"Unknown code"))</f>
      </c>
      <c r="D1089" s="12"/>
      <c r="E1089" s="14"/>
      <c r="F1089" s="14"/>
      <c r="G1089" s="15">
        <f>IF(OR($B1089="",$D1089=""),"",IF($F1089&lt;&gt;"",$F1089,IFERROR(IF($D1089="In",INDEX('Products'!$E$6:$E$505,MATCH($B1089,'Products'!$A$6:$A$505,0)),INDEX('Products'!$F$6:$F$505,MATCH($B1089,'Products'!$A$6:$A$505,0))),"")))</f>
      </c>
      <c r="H1089" s="15">
        <f>IF(OR($E1089="",$G1089=""),"",$E1089*$G1089)</f>
      </c>
      <c r="I1089" s="15">
        <f>IF(AND($D1089="Out",$E1089&lt;&gt;"",$G1089&lt;&gt;""),$E1089*($G1089-IFERROR(INDEX('Products'!$E$6:$E$505,MATCH($B1089,'Products'!$A$6:$A$505,0)),0)),"")</f>
      </c>
      <c r="J1089" s="12"/>
    </row>
    <row r="1090" spans="1:10" x14ac:dyDescent="0.25">
      <c r="A1090" s="17"/>
      <c r="B1090" s="12"/>
      <c r="C1090" s="16">
        <f>IF($B1090="","",IFERROR(INDEX('Products'!$B$6:$B$505,MATCH($B1090,'Products'!$A$6:$A$505,0)),"Unknown code"))</f>
      </c>
      <c r="D1090" s="12"/>
      <c r="E1090" s="14"/>
      <c r="F1090" s="14"/>
      <c r="G1090" s="15">
        <f>IF(OR($B1090="",$D1090=""),"",IF($F1090&lt;&gt;"",$F1090,IFERROR(IF($D1090="In",INDEX('Products'!$E$6:$E$505,MATCH($B1090,'Products'!$A$6:$A$505,0)),INDEX('Products'!$F$6:$F$505,MATCH($B1090,'Products'!$A$6:$A$505,0))),"")))</f>
      </c>
      <c r="H1090" s="15">
        <f>IF(OR($E1090="",$G1090=""),"",$E1090*$G1090)</f>
      </c>
      <c r="I1090" s="15">
        <f>IF(AND($D1090="Out",$E1090&lt;&gt;"",$G1090&lt;&gt;""),$E1090*($G1090-IFERROR(INDEX('Products'!$E$6:$E$505,MATCH($B1090,'Products'!$A$6:$A$505,0)),0)),"")</f>
      </c>
      <c r="J1090" s="12"/>
    </row>
    <row r="1091" spans="1:10" x14ac:dyDescent="0.25">
      <c r="A1091" s="17"/>
      <c r="B1091" s="12"/>
      <c r="C1091" s="16">
        <f>IF($B1091="","",IFERROR(INDEX('Products'!$B$6:$B$505,MATCH($B1091,'Products'!$A$6:$A$505,0)),"Unknown code"))</f>
      </c>
      <c r="D1091" s="12"/>
      <c r="E1091" s="14"/>
      <c r="F1091" s="14"/>
      <c r="G1091" s="15">
        <f>IF(OR($B1091="",$D1091=""),"",IF($F1091&lt;&gt;"",$F1091,IFERROR(IF($D1091="In",INDEX('Products'!$E$6:$E$505,MATCH($B1091,'Products'!$A$6:$A$505,0)),INDEX('Products'!$F$6:$F$505,MATCH($B1091,'Products'!$A$6:$A$505,0))),"")))</f>
      </c>
      <c r="H1091" s="15">
        <f>IF(OR($E1091="",$G1091=""),"",$E1091*$G1091)</f>
      </c>
      <c r="I1091" s="15">
        <f>IF(AND($D1091="Out",$E1091&lt;&gt;"",$G1091&lt;&gt;""),$E1091*($G1091-IFERROR(INDEX('Products'!$E$6:$E$505,MATCH($B1091,'Products'!$A$6:$A$505,0)),0)),"")</f>
      </c>
      <c r="J1091" s="12"/>
    </row>
    <row r="1092" spans="1:10" x14ac:dyDescent="0.25">
      <c r="A1092" s="17"/>
      <c r="B1092" s="12"/>
      <c r="C1092" s="16">
        <f>IF($B1092="","",IFERROR(INDEX('Products'!$B$6:$B$505,MATCH($B1092,'Products'!$A$6:$A$505,0)),"Unknown code"))</f>
      </c>
      <c r="D1092" s="12"/>
      <c r="E1092" s="14"/>
      <c r="F1092" s="14"/>
      <c r="G1092" s="15">
        <f>IF(OR($B1092="",$D1092=""),"",IF($F1092&lt;&gt;"",$F1092,IFERROR(IF($D1092="In",INDEX('Products'!$E$6:$E$505,MATCH($B1092,'Products'!$A$6:$A$505,0)),INDEX('Products'!$F$6:$F$505,MATCH($B1092,'Products'!$A$6:$A$505,0))),"")))</f>
      </c>
      <c r="H1092" s="15">
        <f>IF(OR($E1092="",$G1092=""),"",$E1092*$G1092)</f>
      </c>
      <c r="I1092" s="15">
        <f>IF(AND($D1092="Out",$E1092&lt;&gt;"",$G1092&lt;&gt;""),$E1092*($G1092-IFERROR(INDEX('Products'!$E$6:$E$505,MATCH($B1092,'Products'!$A$6:$A$505,0)),0)),"")</f>
      </c>
      <c r="J1092" s="12"/>
    </row>
    <row r="1093" spans="1:10" x14ac:dyDescent="0.25">
      <c r="A1093" s="17"/>
      <c r="B1093" s="12"/>
      <c r="C1093" s="16">
        <f>IF($B1093="","",IFERROR(INDEX('Products'!$B$6:$B$505,MATCH($B1093,'Products'!$A$6:$A$505,0)),"Unknown code"))</f>
      </c>
      <c r="D1093" s="12"/>
      <c r="E1093" s="14"/>
      <c r="F1093" s="14"/>
      <c r="G1093" s="15">
        <f>IF(OR($B1093="",$D1093=""),"",IF($F1093&lt;&gt;"",$F1093,IFERROR(IF($D1093="In",INDEX('Products'!$E$6:$E$505,MATCH($B1093,'Products'!$A$6:$A$505,0)),INDEX('Products'!$F$6:$F$505,MATCH($B1093,'Products'!$A$6:$A$505,0))),"")))</f>
      </c>
      <c r="H1093" s="15">
        <f>IF(OR($E1093="",$G1093=""),"",$E1093*$G1093)</f>
      </c>
      <c r="I1093" s="15">
        <f>IF(AND($D1093="Out",$E1093&lt;&gt;"",$G1093&lt;&gt;""),$E1093*($G1093-IFERROR(INDEX('Products'!$E$6:$E$505,MATCH($B1093,'Products'!$A$6:$A$505,0)),0)),"")</f>
      </c>
      <c r="J1093" s="12"/>
    </row>
    <row r="1094" spans="1:10" x14ac:dyDescent="0.25">
      <c r="A1094" s="17"/>
      <c r="B1094" s="12"/>
      <c r="C1094" s="16">
        <f>IF($B1094="","",IFERROR(INDEX('Products'!$B$6:$B$505,MATCH($B1094,'Products'!$A$6:$A$505,0)),"Unknown code"))</f>
      </c>
      <c r="D1094" s="12"/>
      <c r="E1094" s="14"/>
      <c r="F1094" s="14"/>
      <c r="G1094" s="15">
        <f>IF(OR($B1094="",$D1094=""),"",IF($F1094&lt;&gt;"",$F1094,IFERROR(IF($D1094="In",INDEX('Products'!$E$6:$E$505,MATCH($B1094,'Products'!$A$6:$A$505,0)),INDEX('Products'!$F$6:$F$505,MATCH($B1094,'Products'!$A$6:$A$505,0))),"")))</f>
      </c>
      <c r="H1094" s="15">
        <f>IF(OR($E1094="",$G1094=""),"",$E1094*$G1094)</f>
      </c>
      <c r="I1094" s="15">
        <f>IF(AND($D1094="Out",$E1094&lt;&gt;"",$G1094&lt;&gt;""),$E1094*($G1094-IFERROR(INDEX('Products'!$E$6:$E$505,MATCH($B1094,'Products'!$A$6:$A$505,0)),0)),"")</f>
      </c>
      <c r="J1094" s="12"/>
    </row>
    <row r="1095" spans="1:10" x14ac:dyDescent="0.25">
      <c r="A1095" s="17"/>
      <c r="B1095" s="12"/>
      <c r="C1095" s="16">
        <f>IF($B1095="","",IFERROR(INDEX('Products'!$B$6:$B$505,MATCH($B1095,'Products'!$A$6:$A$505,0)),"Unknown code"))</f>
      </c>
      <c r="D1095" s="12"/>
      <c r="E1095" s="14"/>
      <c r="F1095" s="14"/>
      <c r="G1095" s="15">
        <f>IF(OR($B1095="",$D1095=""),"",IF($F1095&lt;&gt;"",$F1095,IFERROR(IF($D1095="In",INDEX('Products'!$E$6:$E$505,MATCH($B1095,'Products'!$A$6:$A$505,0)),INDEX('Products'!$F$6:$F$505,MATCH($B1095,'Products'!$A$6:$A$505,0))),"")))</f>
      </c>
      <c r="H1095" s="15">
        <f>IF(OR($E1095="",$G1095=""),"",$E1095*$G1095)</f>
      </c>
      <c r="I1095" s="15">
        <f>IF(AND($D1095="Out",$E1095&lt;&gt;"",$G1095&lt;&gt;""),$E1095*($G1095-IFERROR(INDEX('Products'!$E$6:$E$505,MATCH($B1095,'Products'!$A$6:$A$505,0)),0)),"")</f>
      </c>
      <c r="J1095" s="12"/>
    </row>
    <row r="1096" spans="1:10" x14ac:dyDescent="0.25">
      <c r="A1096" s="17"/>
      <c r="B1096" s="12"/>
      <c r="C1096" s="16">
        <f>IF($B1096="","",IFERROR(INDEX('Products'!$B$6:$B$505,MATCH($B1096,'Products'!$A$6:$A$505,0)),"Unknown code"))</f>
      </c>
      <c r="D1096" s="12"/>
      <c r="E1096" s="14"/>
      <c r="F1096" s="14"/>
      <c r="G1096" s="15">
        <f>IF(OR($B1096="",$D1096=""),"",IF($F1096&lt;&gt;"",$F1096,IFERROR(IF($D1096="In",INDEX('Products'!$E$6:$E$505,MATCH($B1096,'Products'!$A$6:$A$505,0)),INDEX('Products'!$F$6:$F$505,MATCH($B1096,'Products'!$A$6:$A$505,0))),"")))</f>
      </c>
      <c r="H1096" s="15">
        <f>IF(OR($E1096="",$G1096=""),"",$E1096*$G1096)</f>
      </c>
      <c r="I1096" s="15">
        <f>IF(AND($D1096="Out",$E1096&lt;&gt;"",$G1096&lt;&gt;""),$E1096*($G1096-IFERROR(INDEX('Products'!$E$6:$E$505,MATCH($B1096,'Products'!$A$6:$A$505,0)),0)),"")</f>
      </c>
      <c r="J1096" s="12"/>
    </row>
    <row r="1097" spans="1:10" x14ac:dyDescent="0.25">
      <c r="A1097" s="17"/>
      <c r="B1097" s="12"/>
      <c r="C1097" s="16">
        <f>IF($B1097="","",IFERROR(INDEX('Products'!$B$6:$B$505,MATCH($B1097,'Products'!$A$6:$A$505,0)),"Unknown code"))</f>
      </c>
      <c r="D1097" s="12"/>
      <c r="E1097" s="14"/>
      <c r="F1097" s="14"/>
      <c r="G1097" s="15">
        <f>IF(OR($B1097="",$D1097=""),"",IF($F1097&lt;&gt;"",$F1097,IFERROR(IF($D1097="In",INDEX('Products'!$E$6:$E$505,MATCH($B1097,'Products'!$A$6:$A$505,0)),INDEX('Products'!$F$6:$F$505,MATCH($B1097,'Products'!$A$6:$A$505,0))),"")))</f>
      </c>
      <c r="H1097" s="15">
        <f>IF(OR($E1097="",$G1097=""),"",$E1097*$G1097)</f>
      </c>
      <c r="I1097" s="15">
        <f>IF(AND($D1097="Out",$E1097&lt;&gt;"",$G1097&lt;&gt;""),$E1097*($G1097-IFERROR(INDEX('Products'!$E$6:$E$505,MATCH($B1097,'Products'!$A$6:$A$505,0)),0)),"")</f>
      </c>
      <c r="J1097" s="12"/>
    </row>
    <row r="1098" spans="1:10" x14ac:dyDescent="0.25">
      <c r="A1098" s="17"/>
      <c r="B1098" s="12"/>
      <c r="C1098" s="16">
        <f>IF($B1098="","",IFERROR(INDEX('Products'!$B$6:$B$505,MATCH($B1098,'Products'!$A$6:$A$505,0)),"Unknown code"))</f>
      </c>
      <c r="D1098" s="12"/>
      <c r="E1098" s="14"/>
      <c r="F1098" s="14"/>
      <c r="G1098" s="15">
        <f>IF(OR($B1098="",$D1098=""),"",IF($F1098&lt;&gt;"",$F1098,IFERROR(IF($D1098="In",INDEX('Products'!$E$6:$E$505,MATCH($B1098,'Products'!$A$6:$A$505,0)),INDEX('Products'!$F$6:$F$505,MATCH($B1098,'Products'!$A$6:$A$505,0))),"")))</f>
      </c>
      <c r="H1098" s="15">
        <f>IF(OR($E1098="",$G1098=""),"",$E1098*$G1098)</f>
      </c>
      <c r="I1098" s="15">
        <f>IF(AND($D1098="Out",$E1098&lt;&gt;"",$G1098&lt;&gt;""),$E1098*($G1098-IFERROR(INDEX('Products'!$E$6:$E$505,MATCH($B1098,'Products'!$A$6:$A$505,0)),0)),"")</f>
      </c>
      <c r="J1098" s="12"/>
    </row>
    <row r="1099" spans="1:10" x14ac:dyDescent="0.25">
      <c r="A1099" s="17"/>
      <c r="B1099" s="12"/>
      <c r="C1099" s="16">
        <f>IF($B1099="","",IFERROR(INDEX('Products'!$B$6:$B$505,MATCH($B1099,'Products'!$A$6:$A$505,0)),"Unknown code"))</f>
      </c>
      <c r="D1099" s="12"/>
      <c r="E1099" s="14"/>
      <c r="F1099" s="14"/>
      <c r="G1099" s="15">
        <f>IF(OR($B1099="",$D1099=""),"",IF($F1099&lt;&gt;"",$F1099,IFERROR(IF($D1099="In",INDEX('Products'!$E$6:$E$505,MATCH($B1099,'Products'!$A$6:$A$505,0)),INDEX('Products'!$F$6:$F$505,MATCH($B1099,'Products'!$A$6:$A$505,0))),"")))</f>
      </c>
      <c r="H1099" s="15">
        <f>IF(OR($E1099="",$G1099=""),"",$E1099*$G1099)</f>
      </c>
      <c r="I1099" s="15">
        <f>IF(AND($D1099="Out",$E1099&lt;&gt;"",$G1099&lt;&gt;""),$E1099*($G1099-IFERROR(INDEX('Products'!$E$6:$E$505,MATCH($B1099,'Products'!$A$6:$A$505,0)),0)),"")</f>
      </c>
      <c r="J1099" s="12"/>
    </row>
    <row r="1100" spans="1:10" x14ac:dyDescent="0.25">
      <c r="A1100" s="17"/>
      <c r="B1100" s="12"/>
      <c r="C1100" s="16">
        <f>IF($B1100="","",IFERROR(INDEX('Products'!$B$6:$B$505,MATCH($B1100,'Products'!$A$6:$A$505,0)),"Unknown code"))</f>
      </c>
      <c r="D1100" s="12"/>
      <c r="E1100" s="14"/>
      <c r="F1100" s="14"/>
      <c r="G1100" s="15">
        <f>IF(OR($B1100="",$D1100=""),"",IF($F1100&lt;&gt;"",$F1100,IFERROR(IF($D1100="In",INDEX('Products'!$E$6:$E$505,MATCH($B1100,'Products'!$A$6:$A$505,0)),INDEX('Products'!$F$6:$F$505,MATCH($B1100,'Products'!$A$6:$A$505,0))),"")))</f>
      </c>
      <c r="H1100" s="15">
        <f>IF(OR($E1100="",$G1100=""),"",$E1100*$G1100)</f>
      </c>
      <c r="I1100" s="15">
        <f>IF(AND($D1100="Out",$E1100&lt;&gt;"",$G1100&lt;&gt;""),$E1100*($G1100-IFERROR(INDEX('Products'!$E$6:$E$505,MATCH($B1100,'Products'!$A$6:$A$505,0)),0)),"")</f>
      </c>
      <c r="J1100" s="12"/>
    </row>
    <row r="1101" spans="1:10" x14ac:dyDescent="0.25">
      <c r="A1101" s="17"/>
      <c r="B1101" s="12"/>
      <c r="C1101" s="16">
        <f>IF($B1101="","",IFERROR(INDEX('Products'!$B$6:$B$505,MATCH($B1101,'Products'!$A$6:$A$505,0)),"Unknown code"))</f>
      </c>
      <c r="D1101" s="12"/>
      <c r="E1101" s="14"/>
      <c r="F1101" s="14"/>
      <c r="G1101" s="15">
        <f>IF(OR($B1101="",$D1101=""),"",IF($F1101&lt;&gt;"",$F1101,IFERROR(IF($D1101="In",INDEX('Products'!$E$6:$E$505,MATCH($B1101,'Products'!$A$6:$A$505,0)),INDEX('Products'!$F$6:$F$505,MATCH($B1101,'Products'!$A$6:$A$505,0))),"")))</f>
      </c>
      <c r="H1101" s="15">
        <f>IF(OR($E1101="",$G1101=""),"",$E1101*$G1101)</f>
      </c>
      <c r="I1101" s="15">
        <f>IF(AND($D1101="Out",$E1101&lt;&gt;"",$G1101&lt;&gt;""),$E1101*($G1101-IFERROR(INDEX('Products'!$E$6:$E$505,MATCH($B1101,'Products'!$A$6:$A$505,0)),0)),"")</f>
      </c>
      <c r="J1101" s="12"/>
    </row>
    <row r="1102" spans="1:10" x14ac:dyDescent="0.25">
      <c r="A1102" s="17"/>
      <c r="B1102" s="12"/>
      <c r="C1102" s="16">
        <f>IF($B1102="","",IFERROR(INDEX('Products'!$B$6:$B$505,MATCH($B1102,'Products'!$A$6:$A$505,0)),"Unknown code"))</f>
      </c>
      <c r="D1102" s="12"/>
      <c r="E1102" s="14"/>
      <c r="F1102" s="14"/>
      <c r="G1102" s="15">
        <f>IF(OR($B1102="",$D1102=""),"",IF($F1102&lt;&gt;"",$F1102,IFERROR(IF($D1102="In",INDEX('Products'!$E$6:$E$505,MATCH($B1102,'Products'!$A$6:$A$505,0)),INDEX('Products'!$F$6:$F$505,MATCH($B1102,'Products'!$A$6:$A$505,0))),"")))</f>
      </c>
      <c r="H1102" s="15">
        <f>IF(OR($E1102="",$G1102=""),"",$E1102*$G1102)</f>
      </c>
      <c r="I1102" s="15">
        <f>IF(AND($D1102="Out",$E1102&lt;&gt;"",$G1102&lt;&gt;""),$E1102*($G1102-IFERROR(INDEX('Products'!$E$6:$E$505,MATCH($B1102,'Products'!$A$6:$A$505,0)),0)),"")</f>
      </c>
      <c r="J1102" s="12"/>
    </row>
    <row r="1103" spans="1:10" x14ac:dyDescent="0.25">
      <c r="A1103" s="17"/>
      <c r="B1103" s="12"/>
      <c r="C1103" s="16">
        <f>IF($B1103="","",IFERROR(INDEX('Products'!$B$6:$B$505,MATCH($B1103,'Products'!$A$6:$A$505,0)),"Unknown code"))</f>
      </c>
      <c r="D1103" s="12"/>
      <c r="E1103" s="14"/>
      <c r="F1103" s="14"/>
      <c r="G1103" s="15">
        <f>IF(OR($B1103="",$D1103=""),"",IF($F1103&lt;&gt;"",$F1103,IFERROR(IF($D1103="In",INDEX('Products'!$E$6:$E$505,MATCH($B1103,'Products'!$A$6:$A$505,0)),INDEX('Products'!$F$6:$F$505,MATCH($B1103,'Products'!$A$6:$A$505,0))),"")))</f>
      </c>
      <c r="H1103" s="15">
        <f>IF(OR($E1103="",$G1103=""),"",$E1103*$G1103)</f>
      </c>
      <c r="I1103" s="15">
        <f>IF(AND($D1103="Out",$E1103&lt;&gt;"",$G1103&lt;&gt;""),$E1103*($G1103-IFERROR(INDEX('Products'!$E$6:$E$505,MATCH($B1103,'Products'!$A$6:$A$505,0)),0)),"")</f>
      </c>
      <c r="J1103" s="12"/>
    </row>
    <row r="1104" spans="1:10" x14ac:dyDescent="0.25">
      <c r="A1104" s="17"/>
      <c r="B1104" s="12"/>
      <c r="C1104" s="16">
        <f>IF($B1104="","",IFERROR(INDEX('Products'!$B$6:$B$505,MATCH($B1104,'Products'!$A$6:$A$505,0)),"Unknown code"))</f>
      </c>
      <c r="D1104" s="12"/>
      <c r="E1104" s="14"/>
      <c r="F1104" s="14"/>
      <c r="G1104" s="15">
        <f>IF(OR($B1104="",$D1104=""),"",IF($F1104&lt;&gt;"",$F1104,IFERROR(IF($D1104="In",INDEX('Products'!$E$6:$E$505,MATCH($B1104,'Products'!$A$6:$A$505,0)),INDEX('Products'!$F$6:$F$505,MATCH($B1104,'Products'!$A$6:$A$505,0))),"")))</f>
      </c>
      <c r="H1104" s="15">
        <f>IF(OR($E1104="",$G1104=""),"",$E1104*$G1104)</f>
      </c>
      <c r="I1104" s="15">
        <f>IF(AND($D1104="Out",$E1104&lt;&gt;"",$G1104&lt;&gt;""),$E1104*($G1104-IFERROR(INDEX('Products'!$E$6:$E$505,MATCH($B1104,'Products'!$A$6:$A$505,0)),0)),"")</f>
      </c>
      <c r="J1104" s="12"/>
    </row>
    <row r="1105" spans="1:10" x14ac:dyDescent="0.25">
      <c r="A1105" s="17"/>
      <c r="B1105" s="12"/>
      <c r="C1105" s="16">
        <f>IF($B1105="","",IFERROR(INDEX('Products'!$B$6:$B$505,MATCH($B1105,'Products'!$A$6:$A$505,0)),"Unknown code"))</f>
      </c>
      <c r="D1105" s="12"/>
      <c r="E1105" s="14"/>
      <c r="F1105" s="14"/>
      <c r="G1105" s="15">
        <f>IF(OR($B1105="",$D1105=""),"",IF($F1105&lt;&gt;"",$F1105,IFERROR(IF($D1105="In",INDEX('Products'!$E$6:$E$505,MATCH($B1105,'Products'!$A$6:$A$505,0)),INDEX('Products'!$F$6:$F$505,MATCH($B1105,'Products'!$A$6:$A$505,0))),"")))</f>
      </c>
      <c r="H1105" s="15">
        <f>IF(OR($E1105="",$G1105=""),"",$E1105*$G1105)</f>
      </c>
      <c r="I1105" s="15">
        <f>IF(AND($D1105="Out",$E1105&lt;&gt;"",$G1105&lt;&gt;""),$E1105*($G1105-IFERROR(INDEX('Products'!$E$6:$E$505,MATCH($B1105,'Products'!$A$6:$A$505,0)),0)),"")</f>
      </c>
      <c r="J1105" s="12"/>
    </row>
    <row r="1106" spans="1:10" x14ac:dyDescent="0.25">
      <c r="A1106" s="17"/>
      <c r="B1106" s="12"/>
      <c r="C1106" s="16">
        <f>IF($B1106="","",IFERROR(INDEX('Products'!$B$6:$B$505,MATCH($B1106,'Products'!$A$6:$A$505,0)),"Unknown code"))</f>
      </c>
      <c r="D1106" s="12"/>
      <c r="E1106" s="14"/>
      <c r="F1106" s="14"/>
      <c r="G1106" s="15">
        <f>IF(OR($B1106="",$D1106=""),"",IF($F1106&lt;&gt;"",$F1106,IFERROR(IF($D1106="In",INDEX('Products'!$E$6:$E$505,MATCH($B1106,'Products'!$A$6:$A$505,0)),INDEX('Products'!$F$6:$F$505,MATCH($B1106,'Products'!$A$6:$A$505,0))),"")))</f>
      </c>
      <c r="H1106" s="15">
        <f>IF(OR($E1106="",$G1106=""),"",$E1106*$G1106)</f>
      </c>
      <c r="I1106" s="15">
        <f>IF(AND($D1106="Out",$E1106&lt;&gt;"",$G1106&lt;&gt;""),$E1106*($G1106-IFERROR(INDEX('Products'!$E$6:$E$505,MATCH($B1106,'Products'!$A$6:$A$505,0)),0)),"")</f>
      </c>
      <c r="J1106" s="12"/>
    </row>
    <row r="1107" spans="1:10" x14ac:dyDescent="0.25">
      <c r="A1107" s="17"/>
      <c r="B1107" s="12"/>
      <c r="C1107" s="16">
        <f>IF($B1107="","",IFERROR(INDEX('Products'!$B$6:$B$505,MATCH($B1107,'Products'!$A$6:$A$505,0)),"Unknown code"))</f>
      </c>
      <c r="D1107" s="12"/>
      <c r="E1107" s="14"/>
      <c r="F1107" s="14"/>
      <c r="G1107" s="15">
        <f>IF(OR($B1107="",$D1107=""),"",IF($F1107&lt;&gt;"",$F1107,IFERROR(IF($D1107="In",INDEX('Products'!$E$6:$E$505,MATCH($B1107,'Products'!$A$6:$A$505,0)),INDEX('Products'!$F$6:$F$505,MATCH($B1107,'Products'!$A$6:$A$505,0))),"")))</f>
      </c>
      <c r="H1107" s="15">
        <f>IF(OR($E1107="",$G1107=""),"",$E1107*$G1107)</f>
      </c>
      <c r="I1107" s="15">
        <f>IF(AND($D1107="Out",$E1107&lt;&gt;"",$G1107&lt;&gt;""),$E1107*($G1107-IFERROR(INDEX('Products'!$E$6:$E$505,MATCH($B1107,'Products'!$A$6:$A$505,0)),0)),"")</f>
      </c>
      <c r="J1107" s="12"/>
    </row>
    <row r="1108" spans="1:10" x14ac:dyDescent="0.25">
      <c r="A1108" s="17"/>
      <c r="B1108" s="12"/>
      <c r="C1108" s="16">
        <f>IF($B1108="","",IFERROR(INDEX('Products'!$B$6:$B$505,MATCH($B1108,'Products'!$A$6:$A$505,0)),"Unknown code"))</f>
      </c>
      <c r="D1108" s="12"/>
      <c r="E1108" s="14"/>
      <c r="F1108" s="14"/>
      <c r="G1108" s="15">
        <f>IF(OR($B1108="",$D1108=""),"",IF($F1108&lt;&gt;"",$F1108,IFERROR(IF($D1108="In",INDEX('Products'!$E$6:$E$505,MATCH($B1108,'Products'!$A$6:$A$505,0)),INDEX('Products'!$F$6:$F$505,MATCH($B1108,'Products'!$A$6:$A$505,0))),"")))</f>
      </c>
      <c r="H1108" s="15">
        <f>IF(OR($E1108="",$G1108=""),"",$E1108*$G1108)</f>
      </c>
      <c r="I1108" s="15">
        <f>IF(AND($D1108="Out",$E1108&lt;&gt;"",$G1108&lt;&gt;""),$E1108*($G1108-IFERROR(INDEX('Products'!$E$6:$E$505,MATCH($B1108,'Products'!$A$6:$A$505,0)),0)),"")</f>
      </c>
      <c r="J1108" s="12"/>
    </row>
    <row r="1109" spans="1:10" x14ac:dyDescent="0.25">
      <c r="A1109" s="17"/>
      <c r="B1109" s="12"/>
      <c r="C1109" s="16">
        <f>IF($B1109="","",IFERROR(INDEX('Products'!$B$6:$B$505,MATCH($B1109,'Products'!$A$6:$A$505,0)),"Unknown code"))</f>
      </c>
      <c r="D1109" s="12"/>
      <c r="E1109" s="14"/>
      <c r="F1109" s="14"/>
      <c r="G1109" s="15">
        <f>IF(OR($B1109="",$D1109=""),"",IF($F1109&lt;&gt;"",$F1109,IFERROR(IF($D1109="In",INDEX('Products'!$E$6:$E$505,MATCH($B1109,'Products'!$A$6:$A$505,0)),INDEX('Products'!$F$6:$F$505,MATCH($B1109,'Products'!$A$6:$A$505,0))),"")))</f>
      </c>
      <c r="H1109" s="15">
        <f>IF(OR($E1109="",$G1109=""),"",$E1109*$G1109)</f>
      </c>
      <c r="I1109" s="15">
        <f>IF(AND($D1109="Out",$E1109&lt;&gt;"",$G1109&lt;&gt;""),$E1109*($G1109-IFERROR(INDEX('Products'!$E$6:$E$505,MATCH($B1109,'Products'!$A$6:$A$505,0)),0)),"")</f>
      </c>
      <c r="J1109" s="12"/>
    </row>
    <row r="1110" spans="1:10" x14ac:dyDescent="0.25">
      <c r="A1110" s="17"/>
      <c r="B1110" s="12"/>
      <c r="C1110" s="16">
        <f>IF($B1110="","",IFERROR(INDEX('Products'!$B$6:$B$505,MATCH($B1110,'Products'!$A$6:$A$505,0)),"Unknown code"))</f>
      </c>
      <c r="D1110" s="12"/>
      <c r="E1110" s="14"/>
      <c r="F1110" s="14"/>
      <c r="G1110" s="15">
        <f>IF(OR($B1110="",$D1110=""),"",IF($F1110&lt;&gt;"",$F1110,IFERROR(IF($D1110="In",INDEX('Products'!$E$6:$E$505,MATCH($B1110,'Products'!$A$6:$A$505,0)),INDEX('Products'!$F$6:$F$505,MATCH($B1110,'Products'!$A$6:$A$505,0))),"")))</f>
      </c>
      <c r="H1110" s="15">
        <f>IF(OR($E1110="",$G1110=""),"",$E1110*$G1110)</f>
      </c>
      <c r="I1110" s="15">
        <f>IF(AND($D1110="Out",$E1110&lt;&gt;"",$G1110&lt;&gt;""),$E1110*($G1110-IFERROR(INDEX('Products'!$E$6:$E$505,MATCH($B1110,'Products'!$A$6:$A$505,0)),0)),"")</f>
      </c>
      <c r="J1110" s="12"/>
    </row>
    <row r="1111" spans="1:10" x14ac:dyDescent="0.25">
      <c r="A1111" s="17"/>
      <c r="B1111" s="12"/>
      <c r="C1111" s="16">
        <f>IF($B1111="","",IFERROR(INDEX('Products'!$B$6:$B$505,MATCH($B1111,'Products'!$A$6:$A$505,0)),"Unknown code"))</f>
      </c>
      <c r="D1111" s="12"/>
      <c r="E1111" s="14"/>
      <c r="F1111" s="14"/>
      <c r="G1111" s="15">
        <f>IF(OR($B1111="",$D1111=""),"",IF($F1111&lt;&gt;"",$F1111,IFERROR(IF($D1111="In",INDEX('Products'!$E$6:$E$505,MATCH($B1111,'Products'!$A$6:$A$505,0)),INDEX('Products'!$F$6:$F$505,MATCH($B1111,'Products'!$A$6:$A$505,0))),"")))</f>
      </c>
      <c r="H1111" s="15">
        <f>IF(OR($E1111="",$G1111=""),"",$E1111*$G1111)</f>
      </c>
      <c r="I1111" s="15">
        <f>IF(AND($D1111="Out",$E1111&lt;&gt;"",$G1111&lt;&gt;""),$E1111*($G1111-IFERROR(INDEX('Products'!$E$6:$E$505,MATCH($B1111,'Products'!$A$6:$A$505,0)),0)),"")</f>
      </c>
      <c r="J1111" s="12"/>
    </row>
    <row r="1112" spans="1:10" x14ac:dyDescent="0.25">
      <c r="A1112" s="17"/>
      <c r="B1112" s="12"/>
      <c r="C1112" s="16">
        <f>IF($B1112="","",IFERROR(INDEX('Products'!$B$6:$B$505,MATCH($B1112,'Products'!$A$6:$A$505,0)),"Unknown code"))</f>
      </c>
      <c r="D1112" s="12"/>
      <c r="E1112" s="14"/>
      <c r="F1112" s="14"/>
      <c r="G1112" s="15">
        <f>IF(OR($B1112="",$D1112=""),"",IF($F1112&lt;&gt;"",$F1112,IFERROR(IF($D1112="In",INDEX('Products'!$E$6:$E$505,MATCH($B1112,'Products'!$A$6:$A$505,0)),INDEX('Products'!$F$6:$F$505,MATCH($B1112,'Products'!$A$6:$A$505,0))),"")))</f>
      </c>
      <c r="H1112" s="15">
        <f>IF(OR($E1112="",$G1112=""),"",$E1112*$G1112)</f>
      </c>
      <c r="I1112" s="15">
        <f>IF(AND($D1112="Out",$E1112&lt;&gt;"",$G1112&lt;&gt;""),$E1112*($G1112-IFERROR(INDEX('Products'!$E$6:$E$505,MATCH($B1112,'Products'!$A$6:$A$505,0)),0)),"")</f>
      </c>
      <c r="J1112" s="12"/>
    </row>
    <row r="1113" spans="1:10" x14ac:dyDescent="0.25">
      <c r="A1113" s="17"/>
      <c r="B1113" s="12"/>
      <c r="C1113" s="16">
        <f>IF($B1113="","",IFERROR(INDEX('Products'!$B$6:$B$505,MATCH($B1113,'Products'!$A$6:$A$505,0)),"Unknown code"))</f>
      </c>
      <c r="D1113" s="12"/>
      <c r="E1113" s="14"/>
      <c r="F1113" s="14"/>
      <c r="G1113" s="15">
        <f>IF(OR($B1113="",$D1113=""),"",IF($F1113&lt;&gt;"",$F1113,IFERROR(IF($D1113="In",INDEX('Products'!$E$6:$E$505,MATCH($B1113,'Products'!$A$6:$A$505,0)),INDEX('Products'!$F$6:$F$505,MATCH($B1113,'Products'!$A$6:$A$505,0))),"")))</f>
      </c>
      <c r="H1113" s="15">
        <f>IF(OR($E1113="",$G1113=""),"",$E1113*$G1113)</f>
      </c>
      <c r="I1113" s="15">
        <f>IF(AND($D1113="Out",$E1113&lt;&gt;"",$G1113&lt;&gt;""),$E1113*($G1113-IFERROR(INDEX('Products'!$E$6:$E$505,MATCH($B1113,'Products'!$A$6:$A$505,0)),0)),"")</f>
      </c>
      <c r="J1113" s="12"/>
    </row>
    <row r="1114" spans="1:10" x14ac:dyDescent="0.25">
      <c r="A1114" s="17"/>
      <c r="B1114" s="12"/>
      <c r="C1114" s="16">
        <f>IF($B1114="","",IFERROR(INDEX('Products'!$B$6:$B$505,MATCH($B1114,'Products'!$A$6:$A$505,0)),"Unknown code"))</f>
      </c>
      <c r="D1114" s="12"/>
      <c r="E1114" s="14"/>
      <c r="F1114" s="14"/>
      <c r="G1114" s="15">
        <f>IF(OR($B1114="",$D1114=""),"",IF($F1114&lt;&gt;"",$F1114,IFERROR(IF($D1114="In",INDEX('Products'!$E$6:$E$505,MATCH($B1114,'Products'!$A$6:$A$505,0)),INDEX('Products'!$F$6:$F$505,MATCH($B1114,'Products'!$A$6:$A$505,0))),"")))</f>
      </c>
      <c r="H1114" s="15">
        <f>IF(OR($E1114="",$G1114=""),"",$E1114*$G1114)</f>
      </c>
      <c r="I1114" s="15">
        <f>IF(AND($D1114="Out",$E1114&lt;&gt;"",$G1114&lt;&gt;""),$E1114*($G1114-IFERROR(INDEX('Products'!$E$6:$E$505,MATCH($B1114,'Products'!$A$6:$A$505,0)),0)),"")</f>
      </c>
      <c r="J1114" s="12"/>
    </row>
    <row r="1115" spans="1:10" x14ac:dyDescent="0.25">
      <c r="A1115" s="17"/>
      <c r="B1115" s="12"/>
      <c r="C1115" s="16">
        <f>IF($B1115="","",IFERROR(INDEX('Products'!$B$6:$B$505,MATCH($B1115,'Products'!$A$6:$A$505,0)),"Unknown code"))</f>
      </c>
      <c r="D1115" s="12"/>
      <c r="E1115" s="14"/>
      <c r="F1115" s="14"/>
      <c r="G1115" s="15">
        <f>IF(OR($B1115="",$D1115=""),"",IF($F1115&lt;&gt;"",$F1115,IFERROR(IF($D1115="In",INDEX('Products'!$E$6:$E$505,MATCH($B1115,'Products'!$A$6:$A$505,0)),INDEX('Products'!$F$6:$F$505,MATCH($B1115,'Products'!$A$6:$A$505,0))),"")))</f>
      </c>
      <c r="H1115" s="15">
        <f>IF(OR($E1115="",$G1115=""),"",$E1115*$G1115)</f>
      </c>
      <c r="I1115" s="15">
        <f>IF(AND($D1115="Out",$E1115&lt;&gt;"",$G1115&lt;&gt;""),$E1115*($G1115-IFERROR(INDEX('Products'!$E$6:$E$505,MATCH($B1115,'Products'!$A$6:$A$505,0)),0)),"")</f>
      </c>
      <c r="J1115" s="12"/>
    </row>
    <row r="1116" spans="1:10" x14ac:dyDescent="0.25">
      <c r="A1116" s="17"/>
      <c r="B1116" s="12"/>
      <c r="C1116" s="16">
        <f>IF($B1116="","",IFERROR(INDEX('Products'!$B$6:$B$505,MATCH($B1116,'Products'!$A$6:$A$505,0)),"Unknown code"))</f>
      </c>
      <c r="D1116" s="12"/>
      <c r="E1116" s="14"/>
      <c r="F1116" s="14"/>
      <c r="G1116" s="15">
        <f>IF(OR($B1116="",$D1116=""),"",IF($F1116&lt;&gt;"",$F1116,IFERROR(IF($D1116="In",INDEX('Products'!$E$6:$E$505,MATCH($B1116,'Products'!$A$6:$A$505,0)),INDEX('Products'!$F$6:$F$505,MATCH($B1116,'Products'!$A$6:$A$505,0))),"")))</f>
      </c>
      <c r="H1116" s="15">
        <f>IF(OR($E1116="",$G1116=""),"",$E1116*$G1116)</f>
      </c>
      <c r="I1116" s="15">
        <f>IF(AND($D1116="Out",$E1116&lt;&gt;"",$G1116&lt;&gt;""),$E1116*($G1116-IFERROR(INDEX('Products'!$E$6:$E$505,MATCH($B1116,'Products'!$A$6:$A$505,0)),0)),"")</f>
      </c>
      <c r="J1116" s="12"/>
    </row>
    <row r="1117" spans="1:10" x14ac:dyDescent="0.25">
      <c r="A1117" s="17"/>
      <c r="B1117" s="12"/>
      <c r="C1117" s="16">
        <f>IF($B1117="","",IFERROR(INDEX('Products'!$B$6:$B$505,MATCH($B1117,'Products'!$A$6:$A$505,0)),"Unknown code"))</f>
      </c>
      <c r="D1117" s="12"/>
      <c r="E1117" s="14"/>
      <c r="F1117" s="14"/>
      <c r="G1117" s="15">
        <f>IF(OR($B1117="",$D1117=""),"",IF($F1117&lt;&gt;"",$F1117,IFERROR(IF($D1117="In",INDEX('Products'!$E$6:$E$505,MATCH($B1117,'Products'!$A$6:$A$505,0)),INDEX('Products'!$F$6:$F$505,MATCH($B1117,'Products'!$A$6:$A$505,0))),"")))</f>
      </c>
      <c r="H1117" s="15">
        <f>IF(OR($E1117="",$G1117=""),"",$E1117*$G1117)</f>
      </c>
      <c r="I1117" s="15">
        <f>IF(AND($D1117="Out",$E1117&lt;&gt;"",$G1117&lt;&gt;""),$E1117*($G1117-IFERROR(INDEX('Products'!$E$6:$E$505,MATCH($B1117,'Products'!$A$6:$A$505,0)),0)),"")</f>
      </c>
      <c r="J1117" s="12"/>
    </row>
    <row r="1118" spans="1:10" x14ac:dyDescent="0.25">
      <c r="A1118" s="17"/>
      <c r="B1118" s="12"/>
      <c r="C1118" s="16">
        <f>IF($B1118="","",IFERROR(INDEX('Products'!$B$6:$B$505,MATCH($B1118,'Products'!$A$6:$A$505,0)),"Unknown code"))</f>
      </c>
      <c r="D1118" s="12"/>
      <c r="E1118" s="14"/>
      <c r="F1118" s="14"/>
      <c r="G1118" s="15">
        <f>IF(OR($B1118="",$D1118=""),"",IF($F1118&lt;&gt;"",$F1118,IFERROR(IF($D1118="In",INDEX('Products'!$E$6:$E$505,MATCH($B1118,'Products'!$A$6:$A$505,0)),INDEX('Products'!$F$6:$F$505,MATCH($B1118,'Products'!$A$6:$A$505,0))),"")))</f>
      </c>
      <c r="H1118" s="15">
        <f>IF(OR($E1118="",$G1118=""),"",$E1118*$G1118)</f>
      </c>
      <c r="I1118" s="15">
        <f>IF(AND($D1118="Out",$E1118&lt;&gt;"",$G1118&lt;&gt;""),$E1118*($G1118-IFERROR(INDEX('Products'!$E$6:$E$505,MATCH($B1118,'Products'!$A$6:$A$505,0)),0)),"")</f>
      </c>
      <c r="J1118" s="12"/>
    </row>
    <row r="1119" spans="1:10" x14ac:dyDescent="0.25">
      <c r="A1119" s="17"/>
      <c r="B1119" s="12"/>
      <c r="C1119" s="16">
        <f>IF($B1119="","",IFERROR(INDEX('Products'!$B$6:$B$505,MATCH($B1119,'Products'!$A$6:$A$505,0)),"Unknown code"))</f>
      </c>
      <c r="D1119" s="12"/>
      <c r="E1119" s="14"/>
      <c r="F1119" s="14"/>
      <c r="G1119" s="15">
        <f>IF(OR($B1119="",$D1119=""),"",IF($F1119&lt;&gt;"",$F1119,IFERROR(IF($D1119="In",INDEX('Products'!$E$6:$E$505,MATCH($B1119,'Products'!$A$6:$A$505,0)),INDEX('Products'!$F$6:$F$505,MATCH($B1119,'Products'!$A$6:$A$505,0))),"")))</f>
      </c>
      <c r="H1119" s="15">
        <f>IF(OR($E1119="",$G1119=""),"",$E1119*$G1119)</f>
      </c>
      <c r="I1119" s="15">
        <f>IF(AND($D1119="Out",$E1119&lt;&gt;"",$G1119&lt;&gt;""),$E1119*($G1119-IFERROR(INDEX('Products'!$E$6:$E$505,MATCH($B1119,'Products'!$A$6:$A$505,0)),0)),"")</f>
      </c>
      <c r="J1119" s="12"/>
    </row>
    <row r="1120" spans="1:10" x14ac:dyDescent="0.25">
      <c r="A1120" s="17"/>
      <c r="B1120" s="12"/>
      <c r="C1120" s="16">
        <f>IF($B1120="","",IFERROR(INDEX('Products'!$B$6:$B$505,MATCH($B1120,'Products'!$A$6:$A$505,0)),"Unknown code"))</f>
      </c>
      <c r="D1120" s="12"/>
      <c r="E1120" s="14"/>
      <c r="F1120" s="14"/>
      <c r="G1120" s="15">
        <f>IF(OR($B1120="",$D1120=""),"",IF($F1120&lt;&gt;"",$F1120,IFERROR(IF($D1120="In",INDEX('Products'!$E$6:$E$505,MATCH($B1120,'Products'!$A$6:$A$505,0)),INDEX('Products'!$F$6:$F$505,MATCH($B1120,'Products'!$A$6:$A$505,0))),"")))</f>
      </c>
      <c r="H1120" s="15">
        <f>IF(OR($E1120="",$G1120=""),"",$E1120*$G1120)</f>
      </c>
      <c r="I1120" s="15">
        <f>IF(AND($D1120="Out",$E1120&lt;&gt;"",$G1120&lt;&gt;""),$E1120*($G1120-IFERROR(INDEX('Products'!$E$6:$E$505,MATCH($B1120,'Products'!$A$6:$A$505,0)),0)),"")</f>
      </c>
      <c r="J1120" s="12"/>
    </row>
    <row r="1121" spans="1:10" x14ac:dyDescent="0.25">
      <c r="A1121" s="17"/>
      <c r="B1121" s="12"/>
      <c r="C1121" s="16">
        <f>IF($B1121="","",IFERROR(INDEX('Products'!$B$6:$B$505,MATCH($B1121,'Products'!$A$6:$A$505,0)),"Unknown code"))</f>
      </c>
      <c r="D1121" s="12"/>
      <c r="E1121" s="14"/>
      <c r="F1121" s="14"/>
      <c r="G1121" s="15">
        <f>IF(OR($B1121="",$D1121=""),"",IF($F1121&lt;&gt;"",$F1121,IFERROR(IF($D1121="In",INDEX('Products'!$E$6:$E$505,MATCH($B1121,'Products'!$A$6:$A$505,0)),INDEX('Products'!$F$6:$F$505,MATCH($B1121,'Products'!$A$6:$A$505,0))),"")))</f>
      </c>
      <c r="H1121" s="15">
        <f>IF(OR($E1121="",$G1121=""),"",$E1121*$G1121)</f>
      </c>
      <c r="I1121" s="15">
        <f>IF(AND($D1121="Out",$E1121&lt;&gt;"",$G1121&lt;&gt;""),$E1121*($G1121-IFERROR(INDEX('Products'!$E$6:$E$505,MATCH($B1121,'Products'!$A$6:$A$505,0)),0)),"")</f>
      </c>
      <c r="J1121" s="12"/>
    </row>
    <row r="1122" spans="1:10" x14ac:dyDescent="0.25">
      <c r="A1122" s="17"/>
      <c r="B1122" s="12"/>
      <c r="C1122" s="16">
        <f>IF($B1122="","",IFERROR(INDEX('Products'!$B$6:$B$505,MATCH($B1122,'Products'!$A$6:$A$505,0)),"Unknown code"))</f>
      </c>
      <c r="D1122" s="12"/>
      <c r="E1122" s="14"/>
      <c r="F1122" s="14"/>
      <c r="G1122" s="15">
        <f>IF(OR($B1122="",$D1122=""),"",IF($F1122&lt;&gt;"",$F1122,IFERROR(IF($D1122="In",INDEX('Products'!$E$6:$E$505,MATCH($B1122,'Products'!$A$6:$A$505,0)),INDEX('Products'!$F$6:$F$505,MATCH($B1122,'Products'!$A$6:$A$505,0))),"")))</f>
      </c>
      <c r="H1122" s="15">
        <f>IF(OR($E1122="",$G1122=""),"",$E1122*$G1122)</f>
      </c>
      <c r="I1122" s="15">
        <f>IF(AND($D1122="Out",$E1122&lt;&gt;"",$G1122&lt;&gt;""),$E1122*($G1122-IFERROR(INDEX('Products'!$E$6:$E$505,MATCH($B1122,'Products'!$A$6:$A$505,0)),0)),"")</f>
      </c>
      <c r="J1122" s="12"/>
    </row>
    <row r="1123" spans="1:10" x14ac:dyDescent="0.25">
      <c r="A1123" s="17"/>
      <c r="B1123" s="12"/>
      <c r="C1123" s="16">
        <f>IF($B1123="","",IFERROR(INDEX('Products'!$B$6:$B$505,MATCH($B1123,'Products'!$A$6:$A$505,0)),"Unknown code"))</f>
      </c>
      <c r="D1123" s="12"/>
      <c r="E1123" s="14"/>
      <c r="F1123" s="14"/>
      <c r="G1123" s="15">
        <f>IF(OR($B1123="",$D1123=""),"",IF($F1123&lt;&gt;"",$F1123,IFERROR(IF($D1123="In",INDEX('Products'!$E$6:$E$505,MATCH($B1123,'Products'!$A$6:$A$505,0)),INDEX('Products'!$F$6:$F$505,MATCH($B1123,'Products'!$A$6:$A$505,0))),"")))</f>
      </c>
      <c r="H1123" s="15">
        <f>IF(OR($E1123="",$G1123=""),"",$E1123*$G1123)</f>
      </c>
      <c r="I1123" s="15">
        <f>IF(AND($D1123="Out",$E1123&lt;&gt;"",$G1123&lt;&gt;""),$E1123*($G1123-IFERROR(INDEX('Products'!$E$6:$E$505,MATCH($B1123,'Products'!$A$6:$A$505,0)),0)),"")</f>
      </c>
      <c r="J1123" s="12"/>
    </row>
    <row r="1124" spans="1:10" x14ac:dyDescent="0.25">
      <c r="A1124" s="17"/>
      <c r="B1124" s="12"/>
      <c r="C1124" s="16">
        <f>IF($B1124="","",IFERROR(INDEX('Products'!$B$6:$B$505,MATCH($B1124,'Products'!$A$6:$A$505,0)),"Unknown code"))</f>
      </c>
      <c r="D1124" s="12"/>
      <c r="E1124" s="14"/>
      <c r="F1124" s="14"/>
      <c r="G1124" s="15">
        <f>IF(OR($B1124="",$D1124=""),"",IF($F1124&lt;&gt;"",$F1124,IFERROR(IF($D1124="In",INDEX('Products'!$E$6:$E$505,MATCH($B1124,'Products'!$A$6:$A$505,0)),INDEX('Products'!$F$6:$F$505,MATCH($B1124,'Products'!$A$6:$A$505,0))),"")))</f>
      </c>
      <c r="H1124" s="15">
        <f>IF(OR($E1124="",$G1124=""),"",$E1124*$G1124)</f>
      </c>
      <c r="I1124" s="15">
        <f>IF(AND($D1124="Out",$E1124&lt;&gt;"",$G1124&lt;&gt;""),$E1124*($G1124-IFERROR(INDEX('Products'!$E$6:$E$505,MATCH($B1124,'Products'!$A$6:$A$505,0)),0)),"")</f>
      </c>
      <c r="J1124" s="12"/>
    </row>
    <row r="1125" spans="1:10" x14ac:dyDescent="0.25">
      <c r="A1125" s="17"/>
      <c r="B1125" s="12"/>
      <c r="C1125" s="16">
        <f>IF($B1125="","",IFERROR(INDEX('Products'!$B$6:$B$505,MATCH($B1125,'Products'!$A$6:$A$505,0)),"Unknown code"))</f>
      </c>
      <c r="D1125" s="12"/>
      <c r="E1125" s="14"/>
      <c r="F1125" s="14"/>
      <c r="G1125" s="15">
        <f>IF(OR($B1125="",$D1125=""),"",IF($F1125&lt;&gt;"",$F1125,IFERROR(IF($D1125="In",INDEX('Products'!$E$6:$E$505,MATCH($B1125,'Products'!$A$6:$A$505,0)),INDEX('Products'!$F$6:$F$505,MATCH($B1125,'Products'!$A$6:$A$505,0))),"")))</f>
      </c>
      <c r="H1125" s="15">
        <f>IF(OR($E1125="",$G1125=""),"",$E1125*$G1125)</f>
      </c>
      <c r="I1125" s="15">
        <f>IF(AND($D1125="Out",$E1125&lt;&gt;"",$G1125&lt;&gt;""),$E1125*($G1125-IFERROR(INDEX('Products'!$E$6:$E$505,MATCH($B1125,'Products'!$A$6:$A$505,0)),0)),"")</f>
      </c>
      <c r="J1125" s="12"/>
    </row>
    <row r="1126" spans="1:10" x14ac:dyDescent="0.25">
      <c r="A1126" s="17"/>
      <c r="B1126" s="12"/>
      <c r="C1126" s="16">
        <f>IF($B1126="","",IFERROR(INDEX('Products'!$B$6:$B$505,MATCH($B1126,'Products'!$A$6:$A$505,0)),"Unknown code"))</f>
      </c>
      <c r="D1126" s="12"/>
      <c r="E1126" s="14"/>
      <c r="F1126" s="14"/>
      <c r="G1126" s="15">
        <f>IF(OR($B1126="",$D1126=""),"",IF($F1126&lt;&gt;"",$F1126,IFERROR(IF($D1126="In",INDEX('Products'!$E$6:$E$505,MATCH($B1126,'Products'!$A$6:$A$505,0)),INDEX('Products'!$F$6:$F$505,MATCH($B1126,'Products'!$A$6:$A$505,0))),"")))</f>
      </c>
      <c r="H1126" s="15">
        <f>IF(OR($E1126="",$G1126=""),"",$E1126*$G1126)</f>
      </c>
      <c r="I1126" s="15">
        <f>IF(AND($D1126="Out",$E1126&lt;&gt;"",$G1126&lt;&gt;""),$E1126*($G1126-IFERROR(INDEX('Products'!$E$6:$E$505,MATCH($B1126,'Products'!$A$6:$A$505,0)),0)),"")</f>
      </c>
      <c r="J1126" s="12"/>
    </row>
    <row r="1127" spans="1:10" x14ac:dyDescent="0.25">
      <c r="A1127" s="17"/>
      <c r="B1127" s="12"/>
      <c r="C1127" s="16">
        <f>IF($B1127="","",IFERROR(INDEX('Products'!$B$6:$B$505,MATCH($B1127,'Products'!$A$6:$A$505,0)),"Unknown code"))</f>
      </c>
      <c r="D1127" s="12"/>
      <c r="E1127" s="14"/>
      <c r="F1127" s="14"/>
      <c r="G1127" s="15">
        <f>IF(OR($B1127="",$D1127=""),"",IF($F1127&lt;&gt;"",$F1127,IFERROR(IF($D1127="In",INDEX('Products'!$E$6:$E$505,MATCH($B1127,'Products'!$A$6:$A$505,0)),INDEX('Products'!$F$6:$F$505,MATCH($B1127,'Products'!$A$6:$A$505,0))),"")))</f>
      </c>
      <c r="H1127" s="15">
        <f>IF(OR($E1127="",$G1127=""),"",$E1127*$G1127)</f>
      </c>
      <c r="I1127" s="15">
        <f>IF(AND($D1127="Out",$E1127&lt;&gt;"",$G1127&lt;&gt;""),$E1127*($G1127-IFERROR(INDEX('Products'!$E$6:$E$505,MATCH($B1127,'Products'!$A$6:$A$505,0)),0)),"")</f>
      </c>
      <c r="J1127" s="12"/>
    </row>
    <row r="1128" spans="1:10" x14ac:dyDescent="0.25">
      <c r="A1128" s="17"/>
      <c r="B1128" s="12"/>
      <c r="C1128" s="16">
        <f>IF($B1128="","",IFERROR(INDEX('Products'!$B$6:$B$505,MATCH($B1128,'Products'!$A$6:$A$505,0)),"Unknown code"))</f>
      </c>
      <c r="D1128" s="12"/>
      <c r="E1128" s="14"/>
      <c r="F1128" s="14"/>
      <c r="G1128" s="15">
        <f>IF(OR($B1128="",$D1128=""),"",IF($F1128&lt;&gt;"",$F1128,IFERROR(IF($D1128="In",INDEX('Products'!$E$6:$E$505,MATCH($B1128,'Products'!$A$6:$A$505,0)),INDEX('Products'!$F$6:$F$505,MATCH($B1128,'Products'!$A$6:$A$505,0))),"")))</f>
      </c>
      <c r="H1128" s="15">
        <f>IF(OR($E1128="",$G1128=""),"",$E1128*$G1128)</f>
      </c>
      <c r="I1128" s="15">
        <f>IF(AND($D1128="Out",$E1128&lt;&gt;"",$G1128&lt;&gt;""),$E1128*($G1128-IFERROR(INDEX('Products'!$E$6:$E$505,MATCH($B1128,'Products'!$A$6:$A$505,0)),0)),"")</f>
      </c>
      <c r="J1128" s="12"/>
    </row>
    <row r="1129" spans="1:10" x14ac:dyDescent="0.25">
      <c r="A1129" s="17"/>
      <c r="B1129" s="12"/>
      <c r="C1129" s="16">
        <f>IF($B1129="","",IFERROR(INDEX('Products'!$B$6:$B$505,MATCH($B1129,'Products'!$A$6:$A$505,0)),"Unknown code"))</f>
      </c>
      <c r="D1129" s="12"/>
      <c r="E1129" s="14"/>
      <c r="F1129" s="14"/>
      <c r="G1129" s="15">
        <f>IF(OR($B1129="",$D1129=""),"",IF($F1129&lt;&gt;"",$F1129,IFERROR(IF($D1129="In",INDEX('Products'!$E$6:$E$505,MATCH($B1129,'Products'!$A$6:$A$505,0)),INDEX('Products'!$F$6:$F$505,MATCH($B1129,'Products'!$A$6:$A$505,0))),"")))</f>
      </c>
      <c r="H1129" s="15">
        <f>IF(OR($E1129="",$G1129=""),"",$E1129*$G1129)</f>
      </c>
      <c r="I1129" s="15">
        <f>IF(AND($D1129="Out",$E1129&lt;&gt;"",$G1129&lt;&gt;""),$E1129*($G1129-IFERROR(INDEX('Products'!$E$6:$E$505,MATCH($B1129,'Products'!$A$6:$A$505,0)),0)),"")</f>
      </c>
      <c r="J1129" s="12"/>
    </row>
    <row r="1130" spans="1:10" x14ac:dyDescent="0.25">
      <c r="A1130" s="17"/>
      <c r="B1130" s="12"/>
      <c r="C1130" s="16">
        <f>IF($B1130="","",IFERROR(INDEX('Products'!$B$6:$B$505,MATCH($B1130,'Products'!$A$6:$A$505,0)),"Unknown code"))</f>
      </c>
      <c r="D1130" s="12"/>
      <c r="E1130" s="14"/>
      <c r="F1130" s="14"/>
      <c r="G1130" s="15">
        <f>IF(OR($B1130="",$D1130=""),"",IF($F1130&lt;&gt;"",$F1130,IFERROR(IF($D1130="In",INDEX('Products'!$E$6:$E$505,MATCH($B1130,'Products'!$A$6:$A$505,0)),INDEX('Products'!$F$6:$F$505,MATCH($B1130,'Products'!$A$6:$A$505,0))),"")))</f>
      </c>
      <c r="H1130" s="15">
        <f>IF(OR($E1130="",$G1130=""),"",$E1130*$G1130)</f>
      </c>
      <c r="I1130" s="15">
        <f>IF(AND($D1130="Out",$E1130&lt;&gt;"",$G1130&lt;&gt;""),$E1130*($G1130-IFERROR(INDEX('Products'!$E$6:$E$505,MATCH($B1130,'Products'!$A$6:$A$505,0)),0)),"")</f>
      </c>
      <c r="J1130" s="12"/>
    </row>
    <row r="1131" spans="1:10" x14ac:dyDescent="0.25">
      <c r="A1131" s="17"/>
      <c r="B1131" s="12"/>
      <c r="C1131" s="16">
        <f>IF($B1131="","",IFERROR(INDEX('Products'!$B$6:$B$505,MATCH($B1131,'Products'!$A$6:$A$505,0)),"Unknown code"))</f>
      </c>
      <c r="D1131" s="12"/>
      <c r="E1131" s="14"/>
      <c r="F1131" s="14"/>
      <c r="G1131" s="15">
        <f>IF(OR($B1131="",$D1131=""),"",IF($F1131&lt;&gt;"",$F1131,IFERROR(IF($D1131="In",INDEX('Products'!$E$6:$E$505,MATCH($B1131,'Products'!$A$6:$A$505,0)),INDEX('Products'!$F$6:$F$505,MATCH($B1131,'Products'!$A$6:$A$505,0))),"")))</f>
      </c>
      <c r="H1131" s="15">
        <f>IF(OR($E1131="",$G1131=""),"",$E1131*$G1131)</f>
      </c>
      <c r="I1131" s="15">
        <f>IF(AND($D1131="Out",$E1131&lt;&gt;"",$G1131&lt;&gt;""),$E1131*($G1131-IFERROR(INDEX('Products'!$E$6:$E$505,MATCH($B1131,'Products'!$A$6:$A$505,0)),0)),"")</f>
      </c>
      <c r="J1131" s="12"/>
    </row>
    <row r="1132" spans="1:10" x14ac:dyDescent="0.25">
      <c r="A1132" s="17"/>
      <c r="B1132" s="12"/>
      <c r="C1132" s="16">
        <f>IF($B1132="","",IFERROR(INDEX('Products'!$B$6:$B$505,MATCH($B1132,'Products'!$A$6:$A$505,0)),"Unknown code"))</f>
      </c>
      <c r="D1132" s="12"/>
      <c r="E1132" s="14"/>
      <c r="F1132" s="14"/>
      <c r="G1132" s="15">
        <f>IF(OR($B1132="",$D1132=""),"",IF($F1132&lt;&gt;"",$F1132,IFERROR(IF($D1132="In",INDEX('Products'!$E$6:$E$505,MATCH($B1132,'Products'!$A$6:$A$505,0)),INDEX('Products'!$F$6:$F$505,MATCH($B1132,'Products'!$A$6:$A$505,0))),"")))</f>
      </c>
      <c r="H1132" s="15">
        <f>IF(OR($E1132="",$G1132=""),"",$E1132*$G1132)</f>
      </c>
      <c r="I1132" s="15">
        <f>IF(AND($D1132="Out",$E1132&lt;&gt;"",$G1132&lt;&gt;""),$E1132*($G1132-IFERROR(INDEX('Products'!$E$6:$E$505,MATCH($B1132,'Products'!$A$6:$A$505,0)),0)),"")</f>
      </c>
      <c r="J1132" s="12"/>
    </row>
    <row r="1133" spans="1:10" x14ac:dyDescent="0.25">
      <c r="A1133" s="17"/>
      <c r="B1133" s="12"/>
      <c r="C1133" s="16">
        <f>IF($B1133="","",IFERROR(INDEX('Products'!$B$6:$B$505,MATCH($B1133,'Products'!$A$6:$A$505,0)),"Unknown code"))</f>
      </c>
      <c r="D1133" s="12"/>
      <c r="E1133" s="14"/>
      <c r="F1133" s="14"/>
      <c r="G1133" s="15">
        <f>IF(OR($B1133="",$D1133=""),"",IF($F1133&lt;&gt;"",$F1133,IFERROR(IF($D1133="In",INDEX('Products'!$E$6:$E$505,MATCH($B1133,'Products'!$A$6:$A$505,0)),INDEX('Products'!$F$6:$F$505,MATCH($B1133,'Products'!$A$6:$A$505,0))),"")))</f>
      </c>
      <c r="H1133" s="15">
        <f>IF(OR($E1133="",$G1133=""),"",$E1133*$G1133)</f>
      </c>
      <c r="I1133" s="15">
        <f>IF(AND($D1133="Out",$E1133&lt;&gt;"",$G1133&lt;&gt;""),$E1133*($G1133-IFERROR(INDEX('Products'!$E$6:$E$505,MATCH($B1133,'Products'!$A$6:$A$505,0)),0)),"")</f>
      </c>
      <c r="J1133" s="12"/>
    </row>
    <row r="1134" spans="1:10" x14ac:dyDescent="0.25">
      <c r="A1134" s="17"/>
      <c r="B1134" s="12"/>
      <c r="C1134" s="16">
        <f>IF($B1134="","",IFERROR(INDEX('Products'!$B$6:$B$505,MATCH($B1134,'Products'!$A$6:$A$505,0)),"Unknown code"))</f>
      </c>
      <c r="D1134" s="12"/>
      <c r="E1134" s="14"/>
      <c r="F1134" s="14"/>
      <c r="G1134" s="15">
        <f>IF(OR($B1134="",$D1134=""),"",IF($F1134&lt;&gt;"",$F1134,IFERROR(IF($D1134="In",INDEX('Products'!$E$6:$E$505,MATCH($B1134,'Products'!$A$6:$A$505,0)),INDEX('Products'!$F$6:$F$505,MATCH($B1134,'Products'!$A$6:$A$505,0))),"")))</f>
      </c>
      <c r="H1134" s="15">
        <f>IF(OR($E1134="",$G1134=""),"",$E1134*$G1134)</f>
      </c>
      <c r="I1134" s="15">
        <f>IF(AND($D1134="Out",$E1134&lt;&gt;"",$G1134&lt;&gt;""),$E1134*($G1134-IFERROR(INDEX('Products'!$E$6:$E$505,MATCH($B1134,'Products'!$A$6:$A$505,0)),0)),"")</f>
      </c>
      <c r="J1134" s="12"/>
    </row>
    <row r="1135" spans="1:10" x14ac:dyDescent="0.25">
      <c r="A1135" s="17"/>
      <c r="B1135" s="12"/>
      <c r="C1135" s="16">
        <f>IF($B1135="","",IFERROR(INDEX('Products'!$B$6:$B$505,MATCH($B1135,'Products'!$A$6:$A$505,0)),"Unknown code"))</f>
      </c>
      <c r="D1135" s="12"/>
      <c r="E1135" s="14"/>
      <c r="F1135" s="14"/>
      <c r="G1135" s="15">
        <f>IF(OR($B1135="",$D1135=""),"",IF($F1135&lt;&gt;"",$F1135,IFERROR(IF($D1135="In",INDEX('Products'!$E$6:$E$505,MATCH($B1135,'Products'!$A$6:$A$505,0)),INDEX('Products'!$F$6:$F$505,MATCH($B1135,'Products'!$A$6:$A$505,0))),"")))</f>
      </c>
      <c r="H1135" s="15">
        <f>IF(OR($E1135="",$G1135=""),"",$E1135*$G1135)</f>
      </c>
      <c r="I1135" s="15">
        <f>IF(AND($D1135="Out",$E1135&lt;&gt;"",$G1135&lt;&gt;""),$E1135*($G1135-IFERROR(INDEX('Products'!$E$6:$E$505,MATCH($B1135,'Products'!$A$6:$A$505,0)),0)),"")</f>
      </c>
      <c r="J1135" s="12"/>
    </row>
    <row r="1136" spans="1:10" x14ac:dyDescent="0.25">
      <c r="A1136" s="17"/>
      <c r="B1136" s="12"/>
      <c r="C1136" s="16">
        <f>IF($B1136="","",IFERROR(INDEX('Products'!$B$6:$B$505,MATCH($B1136,'Products'!$A$6:$A$505,0)),"Unknown code"))</f>
      </c>
      <c r="D1136" s="12"/>
      <c r="E1136" s="14"/>
      <c r="F1136" s="14"/>
      <c r="G1136" s="15">
        <f>IF(OR($B1136="",$D1136=""),"",IF($F1136&lt;&gt;"",$F1136,IFERROR(IF($D1136="In",INDEX('Products'!$E$6:$E$505,MATCH($B1136,'Products'!$A$6:$A$505,0)),INDEX('Products'!$F$6:$F$505,MATCH($B1136,'Products'!$A$6:$A$505,0))),"")))</f>
      </c>
      <c r="H1136" s="15">
        <f>IF(OR($E1136="",$G1136=""),"",$E1136*$G1136)</f>
      </c>
      <c r="I1136" s="15">
        <f>IF(AND($D1136="Out",$E1136&lt;&gt;"",$G1136&lt;&gt;""),$E1136*($G1136-IFERROR(INDEX('Products'!$E$6:$E$505,MATCH($B1136,'Products'!$A$6:$A$505,0)),0)),"")</f>
      </c>
      <c r="J1136" s="12"/>
    </row>
    <row r="1137" spans="1:10" x14ac:dyDescent="0.25">
      <c r="A1137" s="17"/>
      <c r="B1137" s="12"/>
      <c r="C1137" s="16">
        <f>IF($B1137="","",IFERROR(INDEX('Products'!$B$6:$B$505,MATCH($B1137,'Products'!$A$6:$A$505,0)),"Unknown code"))</f>
      </c>
      <c r="D1137" s="12"/>
      <c r="E1137" s="14"/>
      <c r="F1137" s="14"/>
      <c r="G1137" s="15">
        <f>IF(OR($B1137="",$D1137=""),"",IF($F1137&lt;&gt;"",$F1137,IFERROR(IF($D1137="In",INDEX('Products'!$E$6:$E$505,MATCH($B1137,'Products'!$A$6:$A$505,0)),INDEX('Products'!$F$6:$F$505,MATCH($B1137,'Products'!$A$6:$A$505,0))),"")))</f>
      </c>
      <c r="H1137" s="15">
        <f>IF(OR($E1137="",$G1137=""),"",$E1137*$G1137)</f>
      </c>
      <c r="I1137" s="15">
        <f>IF(AND($D1137="Out",$E1137&lt;&gt;"",$G1137&lt;&gt;""),$E1137*($G1137-IFERROR(INDEX('Products'!$E$6:$E$505,MATCH($B1137,'Products'!$A$6:$A$505,0)),0)),"")</f>
      </c>
      <c r="J1137" s="12"/>
    </row>
    <row r="1138" spans="1:10" x14ac:dyDescent="0.25">
      <c r="A1138" s="17"/>
      <c r="B1138" s="12"/>
      <c r="C1138" s="16">
        <f>IF($B1138="","",IFERROR(INDEX('Products'!$B$6:$B$505,MATCH($B1138,'Products'!$A$6:$A$505,0)),"Unknown code"))</f>
      </c>
      <c r="D1138" s="12"/>
      <c r="E1138" s="14"/>
      <c r="F1138" s="14"/>
      <c r="G1138" s="15">
        <f>IF(OR($B1138="",$D1138=""),"",IF($F1138&lt;&gt;"",$F1138,IFERROR(IF($D1138="In",INDEX('Products'!$E$6:$E$505,MATCH($B1138,'Products'!$A$6:$A$505,0)),INDEX('Products'!$F$6:$F$505,MATCH($B1138,'Products'!$A$6:$A$505,0))),"")))</f>
      </c>
      <c r="H1138" s="15">
        <f>IF(OR($E1138="",$G1138=""),"",$E1138*$G1138)</f>
      </c>
      <c r="I1138" s="15">
        <f>IF(AND($D1138="Out",$E1138&lt;&gt;"",$G1138&lt;&gt;""),$E1138*($G1138-IFERROR(INDEX('Products'!$E$6:$E$505,MATCH($B1138,'Products'!$A$6:$A$505,0)),0)),"")</f>
      </c>
      <c r="J1138" s="12"/>
    </row>
    <row r="1139" spans="1:10" x14ac:dyDescent="0.25">
      <c r="A1139" s="17"/>
      <c r="B1139" s="12"/>
      <c r="C1139" s="16">
        <f>IF($B1139="","",IFERROR(INDEX('Products'!$B$6:$B$505,MATCH($B1139,'Products'!$A$6:$A$505,0)),"Unknown code"))</f>
      </c>
      <c r="D1139" s="12"/>
      <c r="E1139" s="14"/>
      <c r="F1139" s="14"/>
      <c r="G1139" s="15">
        <f>IF(OR($B1139="",$D1139=""),"",IF($F1139&lt;&gt;"",$F1139,IFERROR(IF($D1139="In",INDEX('Products'!$E$6:$E$505,MATCH($B1139,'Products'!$A$6:$A$505,0)),INDEX('Products'!$F$6:$F$505,MATCH($B1139,'Products'!$A$6:$A$505,0))),"")))</f>
      </c>
      <c r="H1139" s="15">
        <f>IF(OR($E1139="",$G1139=""),"",$E1139*$G1139)</f>
      </c>
      <c r="I1139" s="15">
        <f>IF(AND($D1139="Out",$E1139&lt;&gt;"",$G1139&lt;&gt;""),$E1139*($G1139-IFERROR(INDEX('Products'!$E$6:$E$505,MATCH($B1139,'Products'!$A$6:$A$505,0)),0)),"")</f>
      </c>
      <c r="J1139" s="12"/>
    </row>
    <row r="1140" spans="1:10" x14ac:dyDescent="0.25">
      <c r="A1140" s="17"/>
      <c r="B1140" s="12"/>
      <c r="C1140" s="16">
        <f>IF($B1140="","",IFERROR(INDEX('Products'!$B$6:$B$505,MATCH($B1140,'Products'!$A$6:$A$505,0)),"Unknown code"))</f>
      </c>
      <c r="D1140" s="12"/>
      <c r="E1140" s="14"/>
      <c r="F1140" s="14"/>
      <c r="G1140" s="15">
        <f>IF(OR($B1140="",$D1140=""),"",IF($F1140&lt;&gt;"",$F1140,IFERROR(IF($D1140="In",INDEX('Products'!$E$6:$E$505,MATCH($B1140,'Products'!$A$6:$A$505,0)),INDEX('Products'!$F$6:$F$505,MATCH($B1140,'Products'!$A$6:$A$505,0))),"")))</f>
      </c>
      <c r="H1140" s="15">
        <f>IF(OR($E1140="",$G1140=""),"",$E1140*$G1140)</f>
      </c>
      <c r="I1140" s="15">
        <f>IF(AND($D1140="Out",$E1140&lt;&gt;"",$G1140&lt;&gt;""),$E1140*($G1140-IFERROR(INDEX('Products'!$E$6:$E$505,MATCH($B1140,'Products'!$A$6:$A$505,0)),0)),"")</f>
      </c>
      <c r="J1140" s="12"/>
    </row>
    <row r="1141" spans="1:10" x14ac:dyDescent="0.25">
      <c r="A1141" s="17"/>
      <c r="B1141" s="12"/>
      <c r="C1141" s="16">
        <f>IF($B1141="","",IFERROR(INDEX('Products'!$B$6:$B$505,MATCH($B1141,'Products'!$A$6:$A$505,0)),"Unknown code"))</f>
      </c>
      <c r="D1141" s="12"/>
      <c r="E1141" s="14"/>
      <c r="F1141" s="14"/>
      <c r="G1141" s="15">
        <f>IF(OR($B1141="",$D1141=""),"",IF($F1141&lt;&gt;"",$F1141,IFERROR(IF($D1141="In",INDEX('Products'!$E$6:$E$505,MATCH($B1141,'Products'!$A$6:$A$505,0)),INDEX('Products'!$F$6:$F$505,MATCH($B1141,'Products'!$A$6:$A$505,0))),"")))</f>
      </c>
      <c r="H1141" s="15">
        <f>IF(OR($E1141="",$G1141=""),"",$E1141*$G1141)</f>
      </c>
      <c r="I1141" s="15">
        <f>IF(AND($D1141="Out",$E1141&lt;&gt;"",$G1141&lt;&gt;""),$E1141*($G1141-IFERROR(INDEX('Products'!$E$6:$E$505,MATCH($B1141,'Products'!$A$6:$A$505,0)),0)),"")</f>
      </c>
      <c r="J1141" s="12"/>
    </row>
    <row r="1142" spans="1:10" x14ac:dyDescent="0.25">
      <c r="A1142" s="17"/>
      <c r="B1142" s="12"/>
      <c r="C1142" s="16">
        <f>IF($B1142="","",IFERROR(INDEX('Products'!$B$6:$B$505,MATCH($B1142,'Products'!$A$6:$A$505,0)),"Unknown code"))</f>
      </c>
      <c r="D1142" s="12"/>
      <c r="E1142" s="14"/>
      <c r="F1142" s="14"/>
      <c r="G1142" s="15">
        <f>IF(OR($B1142="",$D1142=""),"",IF($F1142&lt;&gt;"",$F1142,IFERROR(IF($D1142="In",INDEX('Products'!$E$6:$E$505,MATCH($B1142,'Products'!$A$6:$A$505,0)),INDEX('Products'!$F$6:$F$505,MATCH($B1142,'Products'!$A$6:$A$505,0))),"")))</f>
      </c>
      <c r="H1142" s="15">
        <f>IF(OR($E1142="",$G1142=""),"",$E1142*$G1142)</f>
      </c>
      <c r="I1142" s="15">
        <f>IF(AND($D1142="Out",$E1142&lt;&gt;"",$G1142&lt;&gt;""),$E1142*($G1142-IFERROR(INDEX('Products'!$E$6:$E$505,MATCH($B1142,'Products'!$A$6:$A$505,0)),0)),"")</f>
      </c>
      <c r="J1142" s="12"/>
    </row>
    <row r="1143" spans="1:10" x14ac:dyDescent="0.25">
      <c r="A1143" s="17"/>
      <c r="B1143" s="12"/>
      <c r="C1143" s="16">
        <f>IF($B1143="","",IFERROR(INDEX('Products'!$B$6:$B$505,MATCH($B1143,'Products'!$A$6:$A$505,0)),"Unknown code"))</f>
      </c>
      <c r="D1143" s="12"/>
      <c r="E1143" s="14"/>
      <c r="F1143" s="14"/>
      <c r="G1143" s="15">
        <f>IF(OR($B1143="",$D1143=""),"",IF($F1143&lt;&gt;"",$F1143,IFERROR(IF($D1143="In",INDEX('Products'!$E$6:$E$505,MATCH($B1143,'Products'!$A$6:$A$505,0)),INDEX('Products'!$F$6:$F$505,MATCH($B1143,'Products'!$A$6:$A$505,0))),"")))</f>
      </c>
      <c r="H1143" s="15">
        <f>IF(OR($E1143="",$G1143=""),"",$E1143*$G1143)</f>
      </c>
      <c r="I1143" s="15">
        <f>IF(AND($D1143="Out",$E1143&lt;&gt;"",$G1143&lt;&gt;""),$E1143*($G1143-IFERROR(INDEX('Products'!$E$6:$E$505,MATCH($B1143,'Products'!$A$6:$A$505,0)),0)),"")</f>
      </c>
      <c r="J1143" s="12"/>
    </row>
    <row r="1144" spans="1:10" x14ac:dyDescent="0.25">
      <c r="A1144" s="17"/>
      <c r="B1144" s="12"/>
      <c r="C1144" s="16">
        <f>IF($B1144="","",IFERROR(INDEX('Products'!$B$6:$B$505,MATCH($B1144,'Products'!$A$6:$A$505,0)),"Unknown code"))</f>
      </c>
      <c r="D1144" s="12"/>
      <c r="E1144" s="14"/>
      <c r="F1144" s="14"/>
      <c r="G1144" s="15">
        <f>IF(OR($B1144="",$D1144=""),"",IF($F1144&lt;&gt;"",$F1144,IFERROR(IF($D1144="In",INDEX('Products'!$E$6:$E$505,MATCH($B1144,'Products'!$A$6:$A$505,0)),INDEX('Products'!$F$6:$F$505,MATCH($B1144,'Products'!$A$6:$A$505,0))),"")))</f>
      </c>
      <c r="H1144" s="15">
        <f>IF(OR($E1144="",$G1144=""),"",$E1144*$G1144)</f>
      </c>
      <c r="I1144" s="15">
        <f>IF(AND($D1144="Out",$E1144&lt;&gt;"",$G1144&lt;&gt;""),$E1144*($G1144-IFERROR(INDEX('Products'!$E$6:$E$505,MATCH($B1144,'Products'!$A$6:$A$505,0)),0)),"")</f>
      </c>
      <c r="J1144" s="12"/>
    </row>
    <row r="1145" spans="1:10" x14ac:dyDescent="0.25">
      <c r="A1145" s="17"/>
      <c r="B1145" s="12"/>
      <c r="C1145" s="16">
        <f>IF($B1145="","",IFERROR(INDEX('Products'!$B$6:$B$505,MATCH($B1145,'Products'!$A$6:$A$505,0)),"Unknown code"))</f>
      </c>
      <c r="D1145" s="12"/>
      <c r="E1145" s="14"/>
      <c r="F1145" s="14"/>
      <c r="G1145" s="15">
        <f>IF(OR($B1145="",$D1145=""),"",IF($F1145&lt;&gt;"",$F1145,IFERROR(IF($D1145="In",INDEX('Products'!$E$6:$E$505,MATCH($B1145,'Products'!$A$6:$A$505,0)),INDEX('Products'!$F$6:$F$505,MATCH($B1145,'Products'!$A$6:$A$505,0))),"")))</f>
      </c>
      <c r="H1145" s="15">
        <f>IF(OR($E1145="",$G1145=""),"",$E1145*$G1145)</f>
      </c>
      <c r="I1145" s="15">
        <f>IF(AND($D1145="Out",$E1145&lt;&gt;"",$G1145&lt;&gt;""),$E1145*($G1145-IFERROR(INDEX('Products'!$E$6:$E$505,MATCH($B1145,'Products'!$A$6:$A$505,0)),0)),"")</f>
      </c>
      <c r="J1145" s="12"/>
    </row>
    <row r="1146" spans="1:10" x14ac:dyDescent="0.25">
      <c r="A1146" s="17"/>
      <c r="B1146" s="12"/>
      <c r="C1146" s="16">
        <f>IF($B1146="","",IFERROR(INDEX('Products'!$B$6:$B$505,MATCH($B1146,'Products'!$A$6:$A$505,0)),"Unknown code"))</f>
      </c>
      <c r="D1146" s="12"/>
      <c r="E1146" s="14"/>
      <c r="F1146" s="14"/>
      <c r="G1146" s="15">
        <f>IF(OR($B1146="",$D1146=""),"",IF($F1146&lt;&gt;"",$F1146,IFERROR(IF($D1146="In",INDEX('Products'!$E$6:$E$505,MATCH($B1146,'Products'!$A$6:$A$505,0)),INDEX('Products'!$F$6:$F$505,MATCH($B1146,'Products'!$A$6:$A$505,0))),"")))</f>
      </c>
      <c r="H1146" s="15">
        <f>IF(OR($E1146="",$G1146=""),"",$E1146*$G1146)</f>
      </c>
      <c r="I1146" s="15">
        <f>IF(AND($D1146="Out",$E1146&lt;&gt;"",$G1146&lt;&gt;""),$E1146*($G1146-IFERROR(INDEX('Products'!$E$6:$E$505,MATCH($B1146,'Products'!$A$6:$A$505,0)),0)),"")</f>
      </c>
      <c r="J1146" s="12"/>
    </row>
    <row r="1147" spans="1:10" x14ac:dyDescent="0.25">
      <c r="A1147" s="17"/>
      <c r="B1147" s="12"/>
      <c r="C1147" s="16">
        <f>IF($B1147="","",IFERROR(INDEX('Products'!$B$6:$B$505,MATCH($B1147,'Products'!$A$6:$A$505,0)),"Unknown code"))</f>
      </c>
      <c r="D1147" s="12"/>
      <c r="E1147" s="14"/>
      <c r="F1147" s="14"/>
      <c r="G1147" s="15">
        <f>IF(OR($B1147="",$D1147=""),"",IF($F1147&lt;&gt;"",$F1147,IFERROR(IF($D1147="In",INDEX('Products'!$E$6:$E$505,MATCH($B1147,'Products'!$A$6:$A$505,0)),INDEX('Products'!$F$6:$F$505,MATCH($B1147,'Products'!$A$6:$A$505,0))),"")))</f>
      </c>
      <c r="H1147" s="15">
        <f>IF(OR($E1147="",$G1147=""),"",$E1147*$G1147)</f>
      </c>
      <c r="I1147" s="15">
        <f>IF(AND($D1147="Out",$E1147&lt;&gt;"",$G1147&lt;&gt;""),$E1147*($G1147-IFERROR(INDEX('Products'!$E$6:$E$505,MATCH($B1147,'Products'!$A$6:$A$505,0)),0)),"")</f>
      </c>
      <c r="J1147" s="12"/>
    </row>
    <row r="1148" spans="1:10" x14ac:dyDescent="0.25">
      <c r="A1148" s="17"/>
      <c r="B1148" s="12"/>
      <c r="C1148" s="16">
        <f>IF($B1148="","",IFERROR(INDEX('Products'!$B$6:$B$505,MATCH($B1148,'Products'!$A$6:$A$505,0)),"Unknown code"))</f>
      </c>
      <c r="D1148" s="12"/>
      <c r="E1148" s="14"/>
      <c r="F1148" s="14"/>
      <c r="G1148" s="15">
        <f>IF(OR($B1148="",$D1148=""),"",IF($F1148&lt;&gt;"",$F1148,IFERROR(IF($D1148="In",INDEX('Products'!$E$6:$E$505,MATCH($B1148,'Products'!$A$6:$A$505,0)),INDEX('Products'!$F$6:$F$505,MATCH($B1148,'Products'!$A$6:$A$505,0))),"")))</f>
      </c>
      <c r="H1148" s="15">
        <f>IF(OR($E1148="",$G1148=""),"",$E1148*$G1148)</f>
      </c>
      <c r="I1148" s="15">
        <f>IF(AND($D1148="Out",$E1148&lt;&gt;"",$G1148&lt;&gt;""),$E1148*($G1148-IFERROR(INDEX('Products'!$E$6:$E$505,MATCH($B1148,'Products'!$A$6:$A$505,0)),0)),"")</f>
      </c>
      <c r="J1148" s="12"/>
    </row>
    <row r="1149" spans="1:10" x14ac:dyDescent="0.25">
      <c r="A1149" s="17"/>
      <c r="B1149" s="12"/>
      <c r="C1149" s="16">
        <f>IF($B1149="","",IFERROR(INDEX('Products'!$B$6:$B$505,MATCH($B1149,'Products'!$A$6:$A$505,0)),"Unknown code"))</f>
      </c>
      <c r="D1149" s="12"/>
      <c r="E1149" s="14"/>
      <c r="F1149" s="14"/>
      <c r="G1149" s="15">
        <f>IF(OR($B1149="",$D1149=""),"",IF($F1149&lt;&gt;"",$F1149,IFERROR(IF($D1149="In",INDEX('Products'!$E$6:$E$505,MATCH($B1149,'Products'!$A$6:$A$505,0)),INDEX('Products'!$F$6:$F$505,MATCH($B1149,'Products'!$A$6:$A$505,0))),"")))</f>
      </c>
      <c r="H1149" s="15">
        <f>IF(OR($E1149="",$G1149=""),"",$E1149*$G1149)</f>
      </c>
      <c r="I1149" s="15">
        <f>IF(AND($D1149="Out",$E1149&lt;&gt;"",$G1149&lt;&gt;""),$E1149*($G1149-IFERROR(INDEX('Products'!$E$6:$E$505,MATCH($B1149,'Products'!$A$6:$A$505,0)),0)),"")</f>
      </c>
      <c r="J1149" s="12"/>
    </row>
    <row r="1150" spans="1:10" x14ac:dyDescent="0.25">
      <c r="A1150" s="17"/>
      <c r="B1150" s="12"/>
      <c r="C1150" s="16">
        <f>IF($B1150="","",IFERROR(INDEX('Products'!$B$6:$B$505,MATCH($B1150,'Products'!$A$6:$A$505,0)),"Unknown code"))</f>
      </c>
      <c r="D1150" s="12"/>
      <c r="E1150" s="14"/>
      <c r="F1150" s="14"/>
      <c r="G1150" s="15">
        <f>IF(OR($B1150="",$D1150=""),"",IF($F1150&lt;&gt;"",$F1150,IFERROR(IF($D1150="In",INDEX('Products'!$E$6:$E$505,MATCH($B1150,'Products'!$A$6:$A$505,0)),INDEX('Products'!$F$6:$F$505,MATCH($B1150,'Products'!$A$6:$A$505,0))),"")))</f>
      </c>
      <c r="H1150" s="15">
        <f>IF(OR($E1150="",$G1150=""),"",$E1150*$G1150)</f>
      </c>
      <c r="I1150" s="15">
        <f>IF(AND($D1150="Out",$E1150&lt;&gt;"",$G1150&lt;&gt;""),$E1150*($G1150-IFERROR(INDEX('Products'!$E$6:$E$505,MATCH($B1150,'Products'!$A$6:$A$505,0)),0)),"")</f>
      </c>
      <c r="J1150" s="12"/>
    </row>
    <row r="1151" spans="1:10" x14ac:dyDescent="0.25">
      <c r="A1151" s="17"/>
      <c r="B1151" s="12"/>
      <c r="C1151" s="16">
        <f>IF($B1151="","",IFERROR(INDEX('Products'!$B$6:$B$505,MATCH($B1151,'Products'!$A$6:$A$505,0)),"Unknown code"))</f>
      </c>
      <c r="D1151" s="12"/>
      <c r="E1151" s="14"/>
      <c r="F1151" s="14"/>
      <c r="G1151" s="15">
        <f>IF(OR($B1151="",$D1151=""),"",IF($F1151&lt;&gt;"",$F1151,IFERROR(IF($D1151="In",INDEX('Products'!$E$6:$E$505,MATCH($B1151,'Products'!$A$6:$A$505,0)),INDEX('Products'!$F$6:$F$505,MATCH($B1151,'Products'!$A$6:$A$505,0))),"")))</f>
      </c>
      <c r="H1151" s="15">
        <f>IF(OR($E1151="",$G1151=""),"",$E1151*$G1151)</f>
      </c>
      <c r="I1151" s="15">
        <f>IF(AND($D1151="Out",$E1151&lt;&gt;"",$G1151&lt;&gt;""),$E1151*($G1151-IFERROR(INDEX('Products'!$E$6:$E$505,MATCH($B1151,'Products'!$A$6:$A$505,0)),0)),"")</f>
      </c>
      <c r="J1151" s="12"/>
    </row>
    <row r="1152" spans="1:10" x14ac:dyDescent="0.25">
      <c r="A1152" s="17"/>
      <c r="B1152" s="12"/>
      <c r="C1152" s="16">
        <f>IF($B1152="","",IFERROR(INDEX('Products'!$B$6:$B$505,MATCH($B1152,'Products'!$A$6:$A$505,0)),"Unknown code"))</f>
      </c>
      <c r="D1152" s="12"/>
      <c r="E1152" s="14"/>
      <c r="F1152" s="14"/>
      <c r="G1152" s="15">
        <f>IF(OR($B1152="",$D1152=""),"",IF($F1152&lt;&gt;"",$F1152,IFERROR(IF($D1152="In",INDEX('Products'!$E$6:$E$505,MATCH($B1152,'Products'!$A$6:$A$505,0)),INDEX('Products'!$F$6:$F$505,MATCH($B1152,'Products'!$A$6:$A$505,0))),"")))</f>
      </c>
      <c r="H1152" s="15">
        <f>IF(OR($E1152="",$G1152=""),"",$E1152*$G1152)</f>
      </c>
      <c r="I1152" s="15">
        <f>IF(AND($D1152="Out",$E1152&lt;&gt;"",$G1152&lt;&gt;""),$E1152*($G1152-IFERROR(INDEX('Products'!$E$6:$E$505,MATCH($B1152,'Products'!$A$6:$A$505,0)),0)),"")</f>
      </c>
      <c r="J1152" s="12"/>
    </row>
    <row r="1153" spans="1:10" x14ac:dyDescent="0.25">
      <c r="A1153" s="17"/>
      <c r="B1153" s="12"/>
      <c r="C1153" s="16">
        <f>IF($B1153="","",IFERROR(INDEX('Products'!$B$6:$B$505,MATCH($B1153,'Products'!$A$6:$A$505,0)),"Unknown code"))</f>
      </c>
      <c r="D1153" s="12"/>
      <c r="E1153" s="14"/>
      <c r="F1153" s="14"/>
      <c r="G1153" s="15">
        <f>IF(OR($B1153="",$D1153=""),"",IF($F1153&lt;&gt;"",$F1153,IFERROR(IF($D1153="In",INDEX('Products'!$E$6:$E$505,MATCH($B1153,'Products'!$A$6:$A$505,0)),INDEX('Products'!$F$6:$F$505,MATCH($B1153,'Products'!$A$6:$A$505,0))),"")))</f>
      </c>
      <c r="H1153" s="15">
        <f>IF(OR($E1153="",$G1153=""),"",$E1153*$G1153)</f>
      </c>
      <c r="I1153" s="15">
        <f>IF(AND($D1153="Out",$E1153&lt;&gt;"",$G1153&lt;&gt;""),$E1153*($G1153-IFERROR(INDEX('Products'!$E$6:$E$505,MATCH($B1153,'Products'!$A$6:$A$505,0)),0)),"")</f>
      </c>
      <c r="J1153" s="12"/>
    </row>
    <row r="1154" spans="1:10" x14ac:dyDescent="0.25">
      <c r="A1154" s="17"/>
      <c r="B1154" s="12"/>
      <c r="C1154" s="16">
        <f>IF($B1154="","",IFERROR(INDEX('Products'!$B$6:$B$505,MATCH($B1154,'Products'!$A$6:$A$505,0)),"Unknown code"))</f>
      </c>
      <c r="D1154" s="12"/>
      <c r="E1154" s="14"/>
      <c r="F1154" s="14"/>
      <c r="G1154" s="15">
        <f>IF(OR($B1154="",$D1154=""),"",IF($F1154&lt;&gt;"",$F1154,IFERROR(IF($D1154="In",INDEX('Products'!$E$6:$E$505,MATCH($B1154,'Products'!$A$6:$A$505,0)),INDEX('Products'!$F$6:$F$505,MATCH($B1154,'Products'!$A$6:$A$505,0))),"")))</f>
      </c>
      <c r="H1154" s="15">
        <f>IF(OR($E1154="",$G1154=""),"",$E1154*$G1154)</f>
      </c>
      <c r="I1154" s="15">
        <f>IF(AND($D1154="Out",$E1154&lt;&gt;"",$G1154&lt;&gt;""),$E1154*($G1154-IFERROR(INDEX('Products'!$E$6:$E$505,MATCH($B1154,'Products'!$A$6:$A$505,0)),0)),"")</f>
      </c>
      <c r="J1154" s="12"/>
    </row>
    <row r="1155" spans="1:10" x14ac:dyDescent="0.25">
      <c r="A1155" s="17"/>
      <c r="B1155" s="12"/>
      <c r="C1155" s="16">
        <f>IF($B1155="","",IFERROR(INDEX('Products'!$B$6:$B$505,MATCH($B1155,'Products'!$A$6:$A$505,0)),"Unknown code"))</f>
      </c>
      <c r="D1155" s="12"/>
      <c r="E1155" s="14"/>
      <c r="F1155" s="14"/>
      <c r="G1155" s="15">
        <f>IF(OR($B1155="",$D1155=""),"",IF($F1155&lt;&gt;"",$F1155,IFERROR(IF($D1155="In",INDEX('Products'!$E$6:$E$505,MATCH($B1155,'Products'!$A$6:$A$505,0)),INDEX('Products'!$F$6:$F$505,MATCH($B1155,'Products'!$A$6:$A$505,0))),"")))</f>
      </c>
      <c r="H1155" s="15">
        <f>IF(OR($E1155="",$G1155=""),"",$E1155*$G1155)</f>
      </c>
      <c r="I1155" s="15">
        <f>IF(AND($D1155="Out",$E1155&lt;&gt;"",$G1155&lt;&gt;""),$E1155*($G1155-IFERROR(INDEX('Products'!$E$6:$E$505,MATCH($B1155,'Products'!$A$6:$A$505,0)),0)),"")</f>
      </c>
      <c r="J1155" s="12"/>
    </row>
    <row r="1156" spans="1:10" x14ac:dyDescent="0.25">
      <c r="A1156" s="17"/>
      <c r="B1156" s="12"/>
      <c r="C1156" s="16">
        <f>IF($B1156="","",IFERROR(INDEX('Products'!$B$6:$B$505,MATCH($B1156,'Products'!$A$6:$A$505,0)),"Unknown code"))</f>
      </c>
      <c r="D1156" s="12"/>
      <c r="E1156" s="14"/>
      <c r="F1156" s="14"/>
      <c r="G1156" s="15">
        <f>IF(OR($B1156="",$D1156=""),"",IF($F1156&lt;&gt;"",$F1156,IFERROR(IF($D1156="In",INDEX('Products'!$E$6:$E$505,MATCH($B1156,'Products'!$A$6:$A$505,0)),INDEX('Products'!$F$6:$F$505,MATCH($B1156,'Products'!$A$6:$A$505,0))),"")))</f>
      </c>
      <c r="H1156" s="15">
        <f>IF(OR($E1156="",$G1156=""),"",$E1156*$G1156)</f>
      </c>
      <c r="I1156" s="15">
        <f>IF(AND($D1156="Out",$E1156&lt;&gt;"",$G1156&lt;&gt;""),$E1156*($G1156-IFERROR(INDEX('Products'!$E$6:$E$505,MATCH($B1156,'Products'!$A$6:$A$505,0)),0)),"")</f>
      </c>
      <c r="J1156" s="12"/>
    </row>
    <row r="1157" spans="1:10" x14ac:dyDescent="0.25">
      <c r="A1157" s="17"/>
      <c r="B1157" s="12"/>
      <c r="C1157" s="16">
        <f>IF($B1157="","",IFERROR(INDEX('Products'!$B$6:$B$505,MATCH($B1157,'Products'!$A$6:$A$505,0)),"Unknown code"))</f>
      </c>
      <c r="D1157" s="12"/>
      <c r="E1157" s="14"/>
      <c r="F1157" s="14"/>
      <c r="G1157" s="15">
        <f>IF(OR($B1157="",$D1157=""),"",IF($F1157&lt;&gt;"",$F1157,IFERROR(IF($D1157="In",INDEX('Products'!$E$6:$E$505,MATCH($B1157,'Products'!$A$6:$A$505,0)),INDEX('Products'!$F$6:$F$505,MATCH($B1157,'Products'!$A$6:$A$505,0))),"")))</f>
      </c>
      <c r="H1157" s="15">
        <f>IF(OR($E1157="",$G1157=""),"",$E1157*$G1157)</f>
      </c>
      <c r="I1157" s="15">
        <f>IF(AND($D1157="Out",$E1157&lt;&gt;"",$G1157&lt;&gt;""),$E1157*($G1157-IFERROR(INDEX('Products'!$E$6:$E$505,MATCH($B1157,'Products'!$A$6:$A$505,0)),0)),"")</f>
      </c>
      <c r="J1157" s="12"/>
    </row>
    <row r="1158" spans="1:10" x14ac:dyDescent="0.25">
      <c r="A1158" s="17"/>
      <c r="B1158" s="12"/>
      <c r="C1158" s="16">
        <f>IF($B1158="","",IFERROR(INDEX('Products'!$B$6:$B$505,MATCH($B1158,'Products'!$A$6:$A$505,0)),"Unknown code"))</f>
      </c>
      <c r="D1158" s="12"/>
      <c r="E1158" s="14"/>
      <c r="F1158" s="14"/>
      <c r="G1158" s="15">
        <f>IF(OR($B1158="",$D1158=""),"",IF($F1158&lt;&gt;"",$F1158,IFERROR(IF($D1158="In",INDEX('Products'!$E$6:$E$505,MATCH($B1158,'Products'!$A$6:$A$505,0)),INDEX('Products'!$F$6:$F$505,MATCH($B1158,'Products'!$A$6:$A$505,0))),"")))</f>
      </c>
      <c r="H1158" s="15">
        <f>IF(OR($E1158="",$G1158=""),"",$E1158*$G1158)</f>
      </c>
      <c r="I1158" s="15">
        <f>IF(AND($D1158="Out",$E1158&lt;&gt;"",$G1158&lt;&gt;""),$E1158*($G1158-IFERROR(INDEX('Products'!$E$6:$E$505,MATCH($B1158,'Products'!$A$6:$A$505,0)),0)),"")</f>
      </c>
      <c r="J1158" s="12"/>
    </row>
    <row r="1159" spans="1:10" x14ac:dyDescent="0.25">
      <c r="A1159" s="17"/>
      <c r="B1159" s="12"/>
      <c r="C1159" s="16">
        <f>IF($B1159="","",IFERROR(INDEX('Products'!$B$6:$B$505,MATCH($B1159,'Products'!$A$6:$A$505,0)),"Unknown code"))</f>
      </c>
      <c r="D1159" s="12"/>
      <c r="E1159" s="14"/>
      <c r="F1159" s="14"/>
      <c r="G1159" s="15">
        <f>IF(OR($B1159="",$D1159=""),"",IF($F1159&lt;&gt;"",$F1159,IFERROR(IF($D1159="In",INDEX('Products'!$E$6:$E$505,MATCH($B1159,'Products'!$A$6:$A$505,0)),INDEX('Products'!$F$6:$F$505,MATCH($B1159,'Products'!$A$6:$A$505,0))),"")))</f>
      </c>
      <c r="H1159" s="15">
        <f>IF(OR($E1159="",$G1159=""),"",$E1159*$G1159)</f>
      </c>
      <c r="I1159" s="15">
        <f>IF(AND($D1159="Out",$E1159&lt;&gt;"",$G1159&lt;&gt;""),$E1159*($G1159-IFERROR(INDEX('Products'!$E$6:$E$505,MATCH($B1159,'Products'!$A$6:$A$505,0)),0)),"")</f>
      </c>
      <c r="J1159" s="12"/>
    </row>
    <row r="1160" spans="1:10" x14ac:dyDescent="0.25">
      <c r="A1160" s="17"/>
      <c r="B1160" s="12"/>
      <c r="C1160" s="16">
        <f>IF($B1160="","",IFERROR(INDEX('Products'!$B$6:$B$505,MATCH($B1160,'Products'!$A$6:$A$505,0)),"Unknown code"))</f>
      </c>
      <c r="D1160" s="12"/>
      <c r="E1160" s="14"/>
      <c r="F1160" s="14"/>
      <c r="G1160" s="15">
        <f>IF(OR($B1160="",$D1160=""),"",IF($F1160&lt;&gt;"",$F1160,IFERROR(IF($D1160="In",INDEX('Products'!$E$6:$E$505,MATCH($B1160,'Products'!$A$6:$A$505,0)),INDEX('Products'!$F$6:$F$505,MATCH($B1160,'Products'!$A$6:$A$505,0))),"")))</f>
      </c>
      <c r="H1160" s="15">
        <f>IF(OR($E1160="",$G1160=""),"",$E1160*$G1160)</f>
      </c>
      <c r="I1160" s="15">
        <f>IF(AND($D1160="Out",$E1160&lt;&gt;"",$G1160&lt;&gt;""),$E1160*($G1160-IFERROR(INDEX('Products'!$E$6:$E$505,MATCH($B1160,'Products'!$A$6:$A$505,0)),0)),"")</f>
      </c>
      <c r="J1160" s="12"/>
    </row>
    <row r="1161" spans="1:10" x14ac:dyDescent="0.25">
      <c r="A1161" s="17"/>
      <c r="B1161" s="12"/>
      <c r="C1161" s="16">
        <f>IF($B1161="","",IFERROR(INDEX('Products'!$B$6:$B$505,MATCH($B1161,'Products'!$A$6:$A$505,0)),"Unknown code"))</f>
      </c>
      <c r="D1161" s="12"/>
      <c r="E1161" s="14"/>
      <c r="F1161" s="14"/>
      <c r="G1161" s="15">
        <f>IF(OR($B1161="",$D1161=""),"",IF($F1161&lt;&gt;"",$F1161,IFERROR(IF($D1161="In",INDEX('Products'!$E$6:$E$505,MATCH($B1161,'Products'!$A$6:$A$505,0)),INDEX('Products'!$F$6:$F$505,MATCH($B1161,'Products'!$A$6:$A$505,0))),"")))</f>
      </c>
      <c r="H1161" s="15">
        <f>IF(OR($E1161="",$G1161=""),"",$E1161*$G1161)</f>
      </c>
      <c r="I1161" s="15">
        <f>IF(AND($D1161="Out",$E1161&lt;&gt;"",$G1161&lt;&gt;""),$E1161*($G1161-IFERROR(INDEX('Products'!$E$6:$E$505,MATCH($B1161,'Products'!$A$6:$A$505,0)),0)),"")</f>
      </c>
      <c r="J1161" s="12"/>
    </row>
    <row r="1162" spans="1:10" x14ac:dyDescent="0.25">
      <c r="A1162" s="17"/>
      <c r="B1162" s="12"/>
      <c r="C1162" s="16">
        <f>IF($B1162="","",IFERROR(INDEX('Products'!$B$6:$B$505,MATCH($B1162,'Products'!$A$6:$A$505,0)),"Unknown code"))</f>
      </c>
      <c r="D1162" s="12"/>
      <c r="E1162" s="14"/>
      <c r="F1162" s="14"/>
      <c r="G1162" s="15">
        <f>IF(OR($B1162="",$D1162=""),"",IF($F1162&lt;&gt;"",$F1162,IFERROR(IF($D1162="In",INDEX('Products'!$E$6:$E$505,MATCH($B1162,'Products'!$A$6:$A$505,0)),INDEX('Products'!$F$6:$F$505,MATCH($B1162,'Products'!$A$6:$A$505,0))),"")))</f>
      </c>
      <c r="H1162" s="15">
        <f>IF(OR($E1162="",$G1162=""),"",$E1162*$G1162)</f>
      </c>
      <c r="I1162" s="15">
        <f>IF(AND($D1162="Out",$E1162&lt;&gt;"",$G1162&lt;&gt;""),$E1162*($G1162-IFERROR(INDEX('Products'!$E$6:$E$505,MATCH($B1162,'Products'!$A$6:$A$505,0)),0)),"")</f>
      </c>
      <c r="J1162" s="12"/>
    </row>
    <row r="1163" spans="1:10" x14ac:dyDescent="0.25">
      <c r="A1163" s="17"/>
      <c r="B1163" s="12"/>
      <c r="C1163" s="16">
        <f>IF($B1163="","",IFERROR(INDEX('Products'!$B$6:$B$505,MATCH($B1163,'Products'!$A$6:$A$505,0)),"Unknown code"))</f>
      </c>
      <c r="D1163" s="12"/>
      <c r="E1163" s="14"/>
      <c r="F1163" s="14"/>
      <c r="G1163" s="15">
        <f>IF(OR($B1163="",$D1163=""),"",IF($F1163&lt;&gt;"",$F1163,IFERROR(IF($D1163="In",INDEX('Products'!$E$6:$E$505,MATCH($B1163,'Products'!$A$6:$A$505,0)),INDEX('Products'!$F$6:$F$505,MATCH($B1163,'Products'!$A$6:$A$505,0))),"")))</f>
      </c>
      <c r="H1163" s="15">
        <f>IF(OR($E1163="",$G1163=""),"",$E1163*$G1163)</f>
      </c>
      <c r="I1163" s="15">
        <f>IF(AND($D1163="Out",$E1163&lt;&gt;"",$G1163&lt;&gt;""),$E1163*($G1163-IFERROR(INDEX('Products'!$E$6:$E$505,MATCH($B1163,'Products'!$A$6:$A$505,0)),0)),"")</f>
      </c>
      <c r="J1163" s="12"/>
    </row>
    <row r="1164" spans="1:10" x14ac:dyDescent="0.25">
      <c r="A1164" s="17"/>
      <c r="B1164" s="12"/>
      <c r="C1164" s="16">
        <f>IF($B1164="","",IFERROR(INDEX('Products'!$B$6:$B$505,MATCH($B1164,'Products'!$A$6:$A$505,0)),"Unknown code"))</f>
      </c>
      <c r="D1164" s="12"/>
      <c r="E1164" s="14"/>
      <c r="F1164" s="14"/>
      <c r="G1164" s="15">
        <f>IF(OR($B1164="",$D1164=""),"",IF($F1164&lt;&gt;"",$F1164,IFERROR(IF($D1164="In",INDEX('Products'!$E$6:$E$505,MATCH($B1164,'Products'!$A$6:$A$505,0)),INDEX('Products'!$F$6:$F$505,MATCH($B1164,'Products'!$A$6:$A$505,0))),"")))</f>
      </c>
      <c r="H1164" s="15">
        <f>IF(OR($E1164="",$G1164=""),"",$E1164*$G1164)</f>
      </c>
      <c r="I1164" s="15">
        <f>IF(AND($D1164="Out",$E1164&lt;&gt;"",$G1164&lt;&gt;""),$E1164*($G1164-IFERROR(INDEX('Products'!$E$6:$E$505,MATCH($B1164,'Products'!$A$6:$A$505,0)),0)),"")</f>
      </c>
      <c r="J1164" s="12"/>
    </row>
    <row r="1165" spans="1:10" x14ac:dyDescent="0.25">
      <c r="A1165" s="17"/>
      <c r="B1165" s="12"/>
      <c r="C1165" s="16">
        <f>IF($B1165="","",IFERROR(INDEX('Products'!$B$6:$B$505,MATCH($B1165,'Products'!$A$6:$A$505,0)),"Unknown code"))</f>
      </c>
      <c r="D1165" s="12"/>
      <c r="E1165" s="14"/>
      <c r="F1165" s="14"/>
      <c r="G1165" s="15">
        <f>IF(OR($B1165="",$D1165=""),"",IF($F1165&lt;&gt;"",$F1165,IFERROR(IF($D1165="In",INDEX('Products'!$E$6:$E$505,MATCH($B1165,'Products'!$A$6:$A$505,0)),INDEX('Products'!$F$6:$F$505,MATCH($B1165,'Products'!$A$6:$A$505,0))),"")))</f>
      </c>
      <c r="H1165" s="15">
        <f>IF(OR($E1165="",$G1165=""),"",$E1165*$G1165)</f>
      </c>
      <c r="I1165" s="15">
        <f>IF(AND($D1165="Out",$E1165&lt;&gt;"",$G1165&lt;&gt;""),$E1165*($G1165-IFERROR(INDEX('Products'!$E$6:$E$505,MATCH($B1165,'Products'!$A$6:$A$505,0)),0)),"")</f>
      </c>
      <c r="J1165" s="12"/>
    </row>
    <row r="1166" spans="1:10" x14ac:dyDescent="0.25">
      <c r="A1166" s="17"/>
      <c r="B1166" s="12"/>
      <c r="C1166" s="16">
        <f>IF($B1166="","",IFERROR(INDEX('Products'!$B$6:$B$505,MATCH($B1166,'Products'!$A$6:$A$505,0)),"Unknown code"))</f>
      </c>
      <c r="D1166" s="12"/>
      <c r="E1166" s="14"/>
      <c r="F1166" s="14"/>
      <c r="G1166" s="15">
        <f>IF(OR($B1166="",$D1166=""),"",IF($F1166&lt;&gt;"",$F1166,IFERROR(IF($D1166="In",INDEX('Products'!$E$6:$E$505,MATCH($B1166,'Products'!$A$6:$A$505,0)),INDEX('Products'!$F$6:$F$505,MATCH($B1166,'Products'!$A$6:$A$505,0))),"")))</f>
      </c>
      <c r="H1166" s="15">
        <f>IF(OR($E1166="",$G1166=""),"",$E1166*$G1166)</f>
      </c>
      <c r="I1166" s="15">
        <f>IF(AND($D1166="Out",$E1166&lt;&gt;"",$G1166&lt;&gt;""),$E1166*($G1166-IFERROR(INDEX('Products'!$E$6:$E$505,MATCH($B1166,'Products'!$A$6:$A$505,0)),0)),"")</f>
      </c>
      <c r="J1166" s="12"/>
    </row>
    <row r="1167" spans="1:10" x14ac:dyDescent="0.25">
      <c r="A1167" s="17"/>
      <c r="B1167" s="12"/>
      <c r="C1167" s="16">
        <f>IF($B1167="","",IFERROR(INDEX('Products'!$B$6:$B$505,MATCH($B1167,'Products'!$A$6:$A$505,0)),"Unknown code"))</f>
      </c>
      <c r="D1167" s="12"/>
      <c r="E1167" s="14"/>
      <c r="F1167" s="14"/>
      <c r="G1167" s="15">
        <f>IF(OR($B1167="",$D1167=""),"",IF($F1167&lt;&gt;"",$F1167,IFERROR(IF($D1167="In",INDEX('Products'!$E$6:$E$505,MATCH($B1167,'Products'!$A$6:$A$505,0)),INDEX('Products'!$F$6:$F$505,MATCH($B1167,'Products'!$A$6:$A$505,0))),"")))</f>
      </c>
      <c r="H1167" s="15">
        <f>IF(OR($E1167="",$G1167=""),"",$E1167*$G1167)</f>
      </c>
      <c r="I1167" s="15">
        <f>IF(AND($D1167="Out",$E1167&lt;&gt;"",$G1167&lt;&gt;""),$E1167*($G1167-IFERROR(INDEX('Products'!$E$6:$E$505,MATCH($B1167,'Products'!$A$6:$A$505,0)),0)),"")</f>
      </c>
      <c r="J1167" s="12"/>
    </row>
    <row r="1168" spans="1:10" x14ac:dyDescent="0.25">
      <c r="A1168" s="17"/>
      <c r="B1168" s="12"/>
      <c r="C1168" s="16">
        <f>IF($B1168="","",IFERROR(INDEX('Products'!$B$6:$B$505,MATCH($B1168,'Products'!$A$6:$A$505,0)),"Unknown code"))</f>
      </c>
      <c r="D1168" s="12"/>
      <c r="E1168" s="14"/>
      <c r="F1168" s="14"/>
      <c r="G1168" s="15">
        <f>IF(OR($B1168="",$D1168=""),"",IF($F1168&lt;&gt;"",$F1168,IFERROR(IF($D1168="In",INDEX('Products'!$E$6:$E$505,MATCH($B1168,'Products'!$A$6:$A$505,0)),INDEX('Products'!$F$6:$F$505,MATCH($B1168,'Products'!$A$6:$A$505,0))),"")))</f>
      </c>
      <c r="H1168" s="15">
        <f>IF(OR($E1168="",$G1168=""),"",$E1168*$G1168)</f>
      </c>
      <c r="I1168" s="15">
        <f>IF(AND($D1168="Out",$E1168&lt;&gt;"",$G1168&lt;&gt;""),$E1168*($G1168-IFERROR(INDEX('Products'!$E$6:$E$505,MATCH($B1168,'Products'!$A$6:$A$505,0)),0)),"")</f>
      </c>
      <c r="J1168" s="12"/>
    </row>
    <row r="1169" spans="1:10" x14ac:dyDescent="0.25">
      <c r="A1169" s="17"/>
      <c r="B1169" s="12"/>
      <c r="C1169" s="16">
        <f>IF($B1169="","",IFERROR(INDEX('Products'!$B$6:$B$505,MATCH($B1169,'Products'!$A$6:$A$505,0)),"Unknown code"))</f>
      </c>
      <c r="D1169" s="12"/>
      <c r="E1169" s="14"/>
      <c r="F1169" s="14"/>
      <c r="G1169" s="15">
        <f>IF(OR($B1169="",$D1169=""),"",IF($F1169&lt;&gt;"",$F1169,IFERROR(IF($D1169="In",INDEX('Products'!$E$6:$E$505,MATCH($B1169,'Products'!$A$6:$A$505,0)),INDEX('Products'!$F$6:$F$505,MATCH($B1169,'Products'!$A$6:$A$505,0))),"")))</f>
      </c>
      <c r="H1169" s="15">
        <f>IF(OR($E1169="",$G1169=""),"",$E1169*$G1169)</f>
      </c>
      <c r="I1169" s="15">
        <f>IF(AND($D1169="Out",$E1169&lt;&gt;"",$G1169&lt;&gt;""),$E1169*($G1169-IFERROR(INDEX('Products'!$E$6:$E$505,MATCH($B1169,'Products'!$A$6:$A$505,0)),0)),"")</f>
      </c>
      <c r="J1169" s="12"/>
    </row>
    <row r="1170" spans="1:10" x14ac:dyDescent="0.25">
      <c r="A1170" s="17"/>
      <c r="B1170" s="12"/>
      <c r="C1170" s="16">
        <f>IF($B1170="","",IFERROR(INDEX('Products'!$B$6:$B$505,MATCH($B1170,'Products'!$A$6:$A$505,0)),"Unknown code"))</f>
      </c>
      <c r="D1170" s="12"/>
      <c r="E1170" s="14"/>
      <c r="F1170" s="14"/>
      <c r="G1170" s="15">
        <f>IF(OR($B1170="",$D1170=""),"",IF($F1170&lt;&gt;"",$F1170,IFERROR(IF($D1170="In",INDEX('Products'!$E$6:$E$505,MATCH($B1170,'Products'!$A$6:$A$505,0)),INDEX('Products'!$F$6:$F$505,MATCH($B1170,'Products'!$A$6:$A$505,0))),"")))</f>
      </c>
      <c r="H1170" s="15">
        <f>IF(OR($E1170="",$G1170=""),"",$E1170*$G1170)</f>
      </c>
      <c r="I1170" s="15">
        <f>IF(AND($D1170="Out",$E1170&lt;&gt;"",$G1170&lt;&gt;""),$E1170*($G1170-IFERROR(INDEX('Products'!$E$6:$E$505,MATCH($B1170,'Products'!$A$6:$A$505,0)),0)),"")</f>
      </c>
      <c r="J1170" s="12"/>
    </row>
    <row r="1171" spans="1:10" x14ac:dyDescent="0.25">
      <c r="A1171" s="17"/>
      <c r="B1171" s="12"/>
      <c r="C1171" s="16">
        <f>IF($B1171="","",IFERROR(INDEX('Products'!$B$6:$B$505,MATCH($B1171,'Products'!$A$6:$A$505,0)),"Unknown code"))</f>
      </c>
      <c r="D1171" s="12"/>
      <c r="E1171" s="14"/>
      <c r="F1171" s="14"/>
      <c r="G1171" s="15">
        <f>IF(OR($B1171="",$D1171=""),"",IF($F1171&lt;&gt;"",$F1171,IFERROR(IF($D1171="In",INDEX('Products'!$E$6:$E$505,MATCH($B1171,'Products'!$A$6:$A$505,0)),INDEX('Products'!$F$6:$F$505,MATCH($B1171,'Products'!$A$6:$A$505,0))),"")))</f>
      </c>
      <c r="H1171" s="15">
        <f>IF(OR($E1171="",$G1171=""),"",$E1171*$G1171)</f>
      </c>
      <c r="I1171" s="15">
        <f>IF(AND($D1171="Out",$E1171&lt;&gt;"",$G1171&lt;&gt;""),$E1171*($G1171-IFERROR(INDEX('Products'!$E$6:$E$505,MATCH($B1171,'Products'!$A$6:$A$505,0)),0)),"")</f>
      </c>
      <c r="J1171" s="12"/>
    </row>
    <row r="1172" spans="1:10" x14ac:dyDescent="0.25">
      <c r="A1172" s="17"/>
      <c r="B1172" s="12"/>
      <c r="C1172" s="16">
        <f>IF($B1172="","",IFERROR(INDEX('Products'!$B$6:$B$505,MATCH($B1172,'Products'!$A$6:$A$505,0)),"Unknown code"))</f>
      </c>
      <c r="D1172" s="12"/>
      <c r="E1172" s="14"/>
      <c r="F1172" s="14"/>
      <c r="G1172" s="15">
        <f>IF(OR($B1172="",$D1172=""),"",IF($F1172&lt;&gt;"",$F1172,IFERROR(IF($D1172="In",INDEX('Products'!$E$6:$E$505,MATCH($B1172,'Products'!$A$6:$A$505,0)),INDEX('Products'!$F$6:$F$505,MATCH($B1172,'Products'!$A$6:$A$505,0))),"")))</f>
      </c>
      <c r="H1172" s="15">
        <f>IF(OR($E1172="",$G1172=""),"",$E1172*$G1172)</f>
      </c>
      <c r="I1172" s="15">
        <f>IF(AND($D1172="Out",$E1172&lt;&gt;"",$G1172&lt;&gt;""),$E1172*($G1172-IFERROR(INDEX('Products'!$E$6:$E$505,MATCH($B1172,'Products'!$A$6:$A$505,0)),0)),"")</f>
      </c>
      <c r="J1172" s="12"/>
    </row>
    <row r="1173" spans="1:10" x14ac:dyDescent="0.25">
      <c r="A1173" s="17"/>
      <c r="B1173" s="12"/>
      <c r="C1173" s="16">
        <f>IF($B1173="","",IFERROR(INDEX('Products'!$B$6:$B$505,MATCH($B1173,'Products'!$A$6:$A$505,0)),"Unknown code"))</f>
      </c>
      <c r="D1173" s="12"/>
      <c r="E1173" s="14"/>
      <c r="F1173" s="14"/>
      <c r="G1173" s="15">
        <f>IF(OR($B1173="",$D1173=""),"",IF($F1173&lt;&gt;"",$F1173,IFERROR(IF($D1173="In",INDEX('Products'!$E$6:$E$505,MATCH($B1173,'Products'!$A$6:$A$505,0)),INDEX('Products'!$F$6:$F$505,MATCH($B1173,'Products'!$A$6:$A$505,0))),"")))</f>
      </c>
      <c r="H1173" s="15">
        <f>IF(OR($E1173="",$G1173=""),"",$E1173*$G1173)</f>
      </c>
      <c r="I1173" s="15">
        <f>IF(AND($D1173="Out",$E1173&lt;&gt;"",$G1173&lt;&gt;""),$E1173*($G1173-IFERROR(INDEX('Products'!$E$6:$E$505,MATCH($B1173,'Products'!$A$6:$A$505,0)),0)),"")</f>
      </c>
      <c r="J1173" s="12"/>
    </row>
    <row r="1174" spans="1:10" x14ac:dyDescent="0.25">
      <c r="A1174" s="17"/>
      <c r="B1174" s="12"/>
      <c r="C1174" s="16">
        <f>IF($B1174="","",IFERROR(INDEX('Products'!$B$6:$B$505,MATCH($B1174,'Products'!$A$6:$A$505,0)),"Unknown code"))</f>
      </c>
      <c r="D1174" s="12"/>
      <c r="E1174" s="14"/>
      <c r="F1174" s="14"/>
      <c r="G1174" s="15">
        <f>IF(OR($B1174="",$D1174=""),"",IF($F1174&lt;&gt;"",$F1174,IFERROR(IF($D1174="In",INDEX('Products'!$E$6:$E$505,MATCH($B1174,'Products'!$A$6:$A$505,0)),INDEX('Products'!$F$6:$F$505,MATCH($B1174,'Products'!$A$6:$A$505,0))),"")))</f>
      </c>
      <c r="H1174" s="15">
        <f>IF(OR($E1174="",$G1174=""),"",$E1174*$G1174)</f>
      </c>
      <c r="I1174" s="15">
        <f>IF(AND($D1174="Out",$E1174&lt;&gt;"",$G1174&lt;&gt;""),$E1174*($G1174-IFERROR(INDEX('Products'!$E$6:$E$505,MATCH($B1174,'Products'!$A$6:$A$505,0)),0)),"")</f>
      </c>
      <c r="J1174" s="12"/>
    </row>
    <row r="1175" spans="1:10" x14ac:dyDescent="0.25">
      <c r="A1175" s="17"/>
      <c r="B1175" s="12"/>
      <c r="C1175" s="16">
        <f>IF($B1175="","",IFERROR(INDEX('Products'!$B$6:$B$505,MATCH($B1175,'Products'!$A$6:$A$505,0)),"Unknown code"))</f>
      </c>
      <c r="D1175" s="12"/>
      <c r="E1175" s="14"/>
      <c r="F1175" s="14"/>
      <c r="G1175" s="15">
        <f>IF(OR($B1175="",$D1175=""),"",IF($F1175&lt;&gt;"",$F1175,IFERROR(IF($D1175="In",INDEX('Products'!$E$6:$E$505,MATCH($B1175,'Products'!$A$6:$A$505,0)),INDEX('Products'!$F$6:$F$505,MATCH($B1175,'Products'!$A$6:$A$505,0))),"")))</f>
      </c>
      <c r="H1175" s="15">
        <f>IF(OR($E1175="",$G1175=""),"",$E1175*$G1175)</f>
      </c>
      <c r="I1175" s="15">
        <f>IF(AND($D1175="Out",$E1175&lt;&gt;"",$G1175&lt;&gt;""),$E1175*($G1175-IFERROR(INDEX('Products'!$E$6:$E$505,MATCH($B1175,'Products'!$A$6:$A$505,0)),0)),"")</f>
      </c>
      <c r="J1175" s="12"/>
    </row>
    <row r="1176" spans="1:10" x14ac:dyDescent="0.25">
      <c r="A1176" s="17"/>
      <c r="B1176" s="12"/>
      <c r="C1176" s="16">
        <f>IF($B1176="","",IFERROR(INDEX('Products'!$B$6:$B$505,MATCH($B1176,'Products'!$A$6:$A$505,0)),"Unknown code"))</f>
      </c>
      <c r="D1176" s="12"/>
      <c r="E1176" s="14"/>
      <c r="F1176" s="14"/>
      <c r="G1176" s="15">
        <f>IF(OR($B1176="",$D1176=""),"",IF($F1176&lt;&gt;"",$F1176,IFERROR(IF($D1176="In",INDEX('Products'!$E$6:$E$505,MATCH($B1176,'Products'!$A$6:$A$505,0)),INDEX('Products'!$F$6:$F$505,MATCH($B1176,'Products'!$A$6:$A$505,0))),"")))</f>
      </c>
      <c r="H1176" s="15">
        <f>IF(OR($E1176="",$G1176=""),"",$E1176*$G1176)</f>
      </c>
      <c r="I1176" s="15">
        <f>IF(AND($D1176="Out",$E1176&lt;&gt;"",$G1176&lt;&gt;""),$E1176*($G1176-IFERROR(INDEX('Products'!$E$6:$E$505,MATCH($B1176,'Products'!$A$6:$A$505,0)),0)),"")</f>
      </c>
      <c r="J1176" s="12"/>
    </row>
    <row r="1177" spans="1:10" x14ac:dyDescent="0.25">
      <c r="A1177" s="17"/>
      <c r="B1177" s="12"/>
      <c r="C1177" s="16">
        <f>IF($B1177="","",IFERROR(INDEX('Products'!$B$6:$B$505,MATCH($B1177,'Products'!$A$6:$A$505,0)),"Unknown code"))</f>
      </c>
      <c r="D1177" s="12"/>
      <c r="E1177" s="14"/>
      <c r="F1177" s="14"/>
      <c r="G1177" s="15">
        <f>IF(OR($B1177="",$D1177=""),"",IF($F1177&lt;&gt;"",$F1177,IFERROR(IF($D1177="In",INDEX('Products'!$E$6:$E$505,MATCH($B1177,'Products'!$A$6:$A$505,0)),INDEX('Products'!$F$6:$F$505,MATCH($B1177,'Products'!$A$6:$A$505,0))),"")))</f>
      </c>
      <c r="H1177" s="15">
        <f>IF(OR($E1177="",$G1177=""),"",$E1177*$G1177)</f>
      </c>
      <c r="I1177" s="15">
        <f>IF(AND($D1177="Out",$E1177&lt;&gt;"",$G1177&lt;&gt;""),$E1177*($G1177-IFERROR(INDEX('Products'!$E$6:$E$505,MATCH($B1177,'Products'!$A$6:$A$505,0)),0)),"")</f>
      </c>
      <c r="J1177" s="12"/>
    </row>
    <row r="1178" spans="1:10" x14ac:dyDescent="0.25">
      <c r="A1178" s="17"/>
      <c r="B1178" s="12"/>
      <c r="C1178" s="16">
        <f>IF($B1178="","",IFERROR(INDEX('Products'!$B$6:$B$505,MATCH($B1178,'Products'!$A$6:$A$505,0)),"Unknown code"))</f>
      </c>
      <c r="D1178" s="12"/>
      <c r="E1178" s="14"/>
      <c r="F1178" s="14"/>
      <c r="G1178" s="15">
        <f>IF(OR($B1178="",$D1178=""),"",IF($F1178&lt;&gt;"",$F1178,IFERROR(IF($D1178="In",INDEX('Products'!$E$6:$E$505,MATCH($B1178,'Products'!$A$6:$A$505,0)),INDEX('Products'!$F$6:$F$505,MATCH($B1178,'Products'!$A$6:$A$505,0))),"")))</f>
      </c>
      <c r="H1178" s="15">
        <f>IF(OR($E1178="",$G1178=""),"",$E1178*$G1178)</f>
      </c>
      <c r="I1178" s="15">
        <f>IF(AND($D1178="Out",$E1178&lt;&gt;"",$G1178&lt;&gt;""),$E1178*($G1178-IFERROR(INDEX('Products'!$E$6:$E$505,MATCH($B1178,'Products'!$A$6:$A$505,0)),0)),"")</f>
      </c>
      <c r="J1178" s="12"/>
    </row>
    <row r="1179" spans="1:10" x14ac:dyDescent="0.25">
      <c r="A1179" s="17"/>
      <c r="B1179" s="12"/>
      <c r="C1179" s="16">
        <f>IF($B1179="","",IFERROR(INDEX('Products'!$B$6:$B$505,MATCH($B1179,'Products'!$A$6:$A$505,0)),"Unknown code"))</f>
      </c>
      <c r="D1179" s="12"/>
      <c r="E1179" s="14"/>
      <c r="F1179" s="14"/>
      <c r="G1179" s="15">
        <f>IF(OR($B1179="",$D1179=""),"",IF($F1179&lt;&gt;"",$F1179,IFERROR(IF($D1179="In",INDEX('Products'!$E$6:$E$505,MATCH($B1179,'Products'!$A$6:$A$505,0)),INDEX('Products'!$F$6:$F$505,MATCH($B1179,'Products'!$A$6:$A$505,0))),"")))</f>
      </c>
      <c r="H1179" s="15">
        <f>IF(OR($E1179="",$G1179=""),"",$E1179*$G1179)</f>
      </c>
      <c r="I1179" s="15">
        <f>IF(AND($D1179="Out",$E1179&lt;&gt;"",$G1179&lt;&gt;""),$E1179*($G1179-IFERROR(INDEX('Products'!$E$6:$E$505,MATCH($B1179,'Products'!$A$6:$A$505,0)),0)),"")</f>
      </c>
      <c r="J1179" s="12"/>
    </row>
    <row r="1180" spans="1:10" x14ac:dyDescent="0.25">
      <c r="A1180" s="17"/>
      <c r="B1180" s="12"/>
      <c r="C1180" s="16">
        <f>IF($B1180="","",IFERROR(INDEX('Products'!$B$6:$B$505,MATCH($B1180,'Products'!$A$6:$A$505,0)),"Unknown code"))</f>
      </c>
      <c r="D1180" s="12"/>
      <c r="E1180" s="14"/>
      <c r="F1180" s="14"/>
      <c r="G1180" s="15">
        <f>IF(OR($B1180="",$D1180=""),"",IF($F1180&lt;&gt;"",$F1180,IFERROR(IF($D1180="In",INDEX('Products'!$E$6:$E$505,MATCH($B1180,'Products'!$A$6:$A$505,0)),INDEX('Products'!$F$6:$F$505,MATCH($B1180,'Products'!$A$6:$A$505,0))),"")))</f>
      </c>
      <c r="H1180" s="15">
        <f>IF(OR($E1180="",$G1180=""),"",$E1180*$G1180)</f>
      </c>
      <c r="I1180" s="15">
        <f>IF(AND($D1180="Out",$E1180&lt;&gt;"",$G1180&lt;&gt;""),$E1180*($G1180-IFERROR(INDEX('Products'!$E$6:$E$505,MATCH($B1180,'Products'!$A$6:$A$505,0)),0)),"")</f>
      </c>
      <c r="J1180" s="12"/>
    </row>
    <row r="1181" spans="1:10" x14ac:dyDescent="0.25">
      <c r="A1181" s="17"/>
      <c r="B1181" s="12"/>
      <c r="C1181" s="16">
        <f>IF($B1181="","",IFERROR(INDEX('Products'!$B$6:$B$505,MATCH($B1181,'Products'!$A$6:$A$505,0)),"Unknown code"))</f>
      </c>
      <c r="D1181" s="12"/>
      <c r="E1181" s="14"/>
      <c r="F1181" s="14"/>
      <c r="G1181" s="15">
        <f>IF(OR($B1181="",$D1181=""),"",IF($F1181&lt;&gt;"",$F1181,IFERROR(IF($D1181="In",INDEX('Products'!$E$6:$E$505,MATCH($B1181,'Products'!$A$6:$A$505,0)),INDEX('Products'!$F$6:$F$505,MATCH($B1181,'Products'!$A$6:$A$505,0))),"")))</f>
      </c>
      <c r="H1181" s="15">
        <f>IF(OR($E1181="",$G1181=""),"",$E1181*$G1181)</f>
      </c>
      <c r="I1181" s="15">
        <f>IF(AND($D1181="Out",$E1181&lt;&gt;"",$G1181&lt;&gt;""),$E1181*($G1181-IFERROR(INDEX('Products'!$E$6:$E$505,MATCH($B1181,'Products'!$A$6:$A$505,0)),0)),"")</f>
      </c>
      <c r="J1181" s="12"/>
    </row>
    <row r="1182" spans="1:10" x14ac:dyDescent="0.25">
      <c r="A1182" s="17"/>
      <c r="B1182" s="12"/>
      <c r="C1182" s="16">
        <f>IF($B1182="","",IFERROR(INDEX('Products'!$B$6:$B$505,MATCH($B1182,'Products'!$A$6:$A$505,0)),"Unknown code"))</f>
      </c>
      <c r="D1182" s="12"/>
      <c r="E1182" s="14"/>
      <c r="F1182" s="14"/>
      <c r="G1182" s="15">
        <f>IF(OR($B1182="",$D1182=""),"",IF($F1182&lt;&gt;"",$F1182,IFERROR(IF($D1182="In",INDEX('Products'!$E$6:$E$505,MATCH($B1182,'Products'!$A$6:$A$505,0)),INDEX('Products'!$F$6:$F$505,MATCH($B1182,'Products'!$A$6:$A$505,0))),"")))</f>
      </c>
      <c r="H1182" s="15">
        <f>IF(OR($E1182="",$G1182=""),"",$E1182*$G1182)</f>
      </c>
      <c r="I1182" s="15">
        <f>IF(AND($D1182="Out",$E1182&lt;&gt;"",$G1182&lt;&gt;""),$E1182*($G1182-IFERROR(INDEX('Products'!$E$6:$E$505,MATCH($B1182,'Products'!$A$6:$A$505,0)),0)),"")</f>
      </c>
      <c r="J1182" s="12"/>
    </row>
    <row r="1183" spans="1:10" x14ac:dyDescent="0.25">
      <c r="A1183" s="17"/>
      <c r="B1183" s="12"/>
      <c r="C1183" s="16">
        <f>IF($B1183="","",IFERROR(INDEX('Products'!$B$6:$B$505,MATCH($B1183,'Products'!$A$6:$A$505,0)),"Unknown code"))</f>
      </c>
      <c r="D1183" s="12"/>
      <c r="E1183" s="14"/>
      <c r="F1183" s="14"/>
      <c r="G1183" s="15">
        <f>IF(OR($B1183="",$D1183=""),"",IF($F1183&lt;&gt;"",$F1183,IFERROR(IF($D1183="In",INDEX('Products'!$E$6:$E$505,MATCH($B1183,'Products'!$A$6:$A$505,0)),INDEX('Products'!$F$6:$F$505,MATCH($B1183,'Products'!$A$6:$A$505,0))),"")))</f>
      </c>
      <c r="H1183" s="15">
        <f>IF(OR($E1183="",$G1183=""),"",$E1183*$G1183)</f>
      </c>
      <c r="I1183" s="15">
        <f>IF(AND($D1183="Out",$E1183&lt;&gt;"",$G1183&lt;&gt;""),$E1183*($G1183-IFERROR(INDEX('Products'!$E$6:$E$505,MATCH($B1183,'Products'!$A$6:$A$505,0)),0)),"")</f>
      </c>
      <c r="J1183" s="12"/>
    </row>
    <row r="1184" spans="1:10" x14ac:dyDescent="0.25">
      <c r="A1184" s="17"/>
      <c r="B1184" s="12"/>
      <c r="C1184" s="16">
        <f>IF($B1184="","",IFERROR(INDEX('Products'!$B$6:$B$505,MATCH($B1184,'Products'!$A$6:$A$505,0)),"Unknown code"))</f>
      </c>
      <c r="D1184" s="12"/>
      <c r="E1184" s="14"/>
      <c r="F1184" s="14"/>
      <c r="G1184" s="15">
        <f>IF(OR($B1184="",$D1184=""),"",IF($F1184&lt;&gt;"",$F1184,IFERROR(IF($D1184="In",INDEX('Products'!$E$6:$E$505,MATCH($B1184,'Products'!$A$6:$A$505,0)),INDEX('Products'!$F$6:$F$505,MATCH($B1184,'Products'!$A$6:$A$505,0))),"")))</f>
      </c>
      <c r="H1184" s="15">
        <f>IF(OR($E1184="",$G1184=""),"",$E1184*$G1184)</f>
      </c>
      <c r="I1184" s="15">
        <f>IF(AND($D1184="Out",$E1184&lt;&gt;"",$G1184&lt;&gt;""),$E1184*($G1184-IFERROR(INDEX('Products'!$E$6:$E$505,MATCH($B1184,'Products'!$A$6:$A$505,0)),0)),"")</f>
      </c>
      <c r="J1184" s="12"/>
    </row>
    <row r="1185" spans="1:10" x14ac:dyDescent="0.25">
      <c r="A1185" s="17"/>
      <c r="B1185" s="12"/>
      <c r="C1185" s="16">
        <f>IF($B1185="","",IFERROR(INDEX('Products'!$B$6:$B$505,MATCH($B1185,'Products'!$A$6:$A$505,0)),"Unknown code"))</f>
      </c>
      <c r="D1185" s="12"/>
      <c r="E1185" s="14"/>
      <c r="F1185" s="14"/>
      <c r="G1185" s="15">
        <f>IF(OR($B1185="",$D1185=""),"",IF($F1185&lt;&gt;"",$F1185,IFERROR(IF($D1185="In",INDEX('Products'!$E$6:$E$505,MATCH($B1185,'Products'!$A$6:$A$505,0)),INDEX('Products'!$F$6:$F$505,MATCH($B1185,'Products'!$A$6:$A$505,0))),"")))</f>
      </c>
      <c r="H1185" s="15">
        <f>IF(OR($E1185="",$G1185=""),"",$E1185*$G1185)</f>
      </c>
      <c r="I1185" s="15">
        <f>IF(AND($D1185="Out",$E1185&lt;&gt;"",$G1185&lt;&gt;""),$E1185*($G1185-IFERROR(INDEX('Products'!$E$6:$E$505,MATCH($B1185,'Products'!$A$6:$A$505,0)),0)),"")</f>
      </c>
      <c r="J1185" s="12"/>
    </row>
    <row r="1186" spans="1:10" x14ac:dyDescent="0.25">
      <c r="A1186" s="17"/>
      <c r="B1186" s="12"/>
      <c r="C1186" s="16">
        <f>IF($B1186="","",IFERROR(INDEX('Products'!$B$6:$B$505,MATCH($B1186,'Products'!$A$6:$A$505,0)),"Unknown code"))</f>
      </c>
      <c r="D1186" s="12"/>
      <c r="E1186" s="14"/>
      <c r="F1186" s="14"/>
      <c r="G1186" s="15">
        <f>IF(OR($B1186="",$D1186=""),"",IF($F1186&lt;&gt;"",$F1186,IFERROR(IF($D1186="In",INDEX('Products'!$E$6:$E$505,MATCH($B1186,'Products'!$A$6:$A$505,0)),INDEX('Products'!$F$6:$F$505,MATCH($B1186,'Products'!$A$6:$A$505,0))),"")))</f>
      </c>
      <c r="H1186" s="15">
        <f>IF(OR($E1186="",$G1186=""),"",$E1186*$G1186)</f>
      </c>
      <c r="I1186" s="15">
        <f>IF(AND($D1186="Out",$E1186&lt;&gt;"",$G1186&lt;&gt;""),$E1186*($G1186-IFERROR(INDEX('Products'!$E$6:$E$505,MATCH($B1186,'Products'!$A$6:$A$505,0)),0)),"")</f>
      </c>
      <c r="J1186" s="12"/>
    </row>
    <row r="1187" spans="1:10" x14ac:dyDescent="0.25">
      <c r="A1187" s="17"/>
      <c r="B1187" s="12"/>
      <c r="C1187" s="16">
        <f>IF($B1187="","",IFERROR(INDEX('Products'!$B$6:$B$505,MATCH($B1187,'Products'!$A$6:$A$505,0)),"Unknown code"))</f>
      </c>
      <c r="D1187" s="12"/>
      <c r="E1187" s="14"/>
      <c r="F1187" s="14"/>
      <c r="G1187" s="15">
        <f>IF(OR($B1187="",$D1187=""),"",IF($F1187&lt;&gt;"",$F1187,IFERROR(IF($D1187="In",INDEX('Products'!$E$6:$E$505,MATCH($B1187,'Products'!$A$6:$A$505,0)),INDEX('Products'!$F$6:$F$505,MATCH($B1187,'Products'!$A$6:$A$505,0))),"")))</f>
      </c>
      <c r="H1187" s="15">
        <f>IF(OR($E1187="",$G1187=""),"",$E1187*$G1187)</f>
      </c>
      <c r="I1187" s="15">
        <f>IF(AND($D1187="Out",$E1187&lt;&gt;"",$G1187&lt;&gt;""),$E1187*($G1187-IFERROR(INDEX('Products'!$E$6:$E$505,MATCH($B1187,'Products'!$A$6:$A$505,0)),0)),"")</f>
      </c>
      <c r="J1187" s="12"/>
    </row>
    <row r="1188" spans="1:10" x14ac:dyDescent="0.25">
      <c r="A1188" s="17"/>
      <c r="B1188" s="12"/>
      <c r="C1188" s="16">
        <f>IF($B1188="","",IFERROR(INDEX('Products'!$B$6:$B$505,MATCH($B1188,'Products'!$A$6:$A$505,0)),"Unknown code"))</f>
      </c>
      <c r="D1188" s="12"/>
      <c r="E1188" s="14"/>
      <c r="F1188" s="14"/>
      <c r="G1188" s="15">
        <f>IF(OR($B1188="",$D1188=""),"",IF($F1188&lt;&gt;"",$F1188,IFERROR(IF($D1188="In",INDEX('Products'!$E$6:$E$505,MATCH($B1188,'Products'!$A$6:$A$505,0)),INDEX('Products'!$F$6:$F$505,MATCH($B1188,'Products'!$A$6:$A$505,0))),"")))</f>
      </c>
      <c r="H1188" s="15">
        <f>IF(OR($E1188="",$G1188=""),"",$E1188*$G1188)</f>
      </c>
      <c r="I1188" s="15">
        <f>IF(AND($D1188="Out",$E1188&lt;&gt;"",$G1188&lt;&gt;""),$E1188*($G1188-IFERROR(INDEX('Products'!$E$6:$E$505,MATCH($B1188,'Products'!$A$6:$A$505,0)),0)),"")</f>
      </c>
      <c r="J1188" s="12"/>
    </row>
    <row r="1189" spans="1:10" x14ac:dyDescent="0.25">
      <c r="A1189" s="17"/>
      <c r="B1189" s="12"/>
      <c r="C1189" s="16">
        <f>IF($B1189="","",IFERROR(INDEX('Products'!$B$6:$B$505,MATCH($B1189,'Products'!$A$6:$A$505,0)),"Unknown code"))</f>
      </c>
      <c r="D1189" s="12"/>
      <c r="E1189" s="14"/>
      <c r="F1189" s="14"/>
      <c r="G1189" s="15">
        <f>IF(OR($B1189="",$D1189=""),"",IF($F1189&lt;&gt;"",$F1189,IFERROR(IF($D1189="In",INDEX('Products'!$E$6:$E$505,MATCH($B1189,'Products'!$A$6:$A$505,0)),INDEX('Products'!$F$6:$F$505,MATCH($B1189,'Products'!$A$6:$A$505,0))),"")))</f>
      </c>
      <c r="H1189" s="15">
        <f>IF(OR($E1189="",$G1189=""),"",$E1189*$G1189)</f>
      </c>
      <c r="I1189" s="15">
        <f>IF(AND($D1189="Out",$E1189&lt;&gt;"",$G1189&lt;&gt;""),$E1189*($G1189-IFERROR(INDEX('Products'!$E$6:$E$505,MATCH($B1189,'Products'!$A$6:$A$505,0)),0)),"")</f>
      </c>
      <c r="J1189" s="12"/>
    </row>
    <row r="1190" spans="1:10" x14ac:dyDescent="0.25">
      <c r="A1190" s="17"/>
      <c r="B1190" s="12"/>
      <c r="C1190" s="16">
        <f>IF($B1190="","",IFERROR(INDEX('Products'!$B$6:$B$505,MATCH($B1190,'Products'!$A$6:$A$505,0)),"Unknown code"))</f>
      </c>
      <c r="D1190" s="12"/>
      <c r="E1190" s="14"/>
      <c r="F1190" s="14"/>
      <c r="G1190" s="15">
        <f>IF(OR($B1190="",$D1190=""),"",IF($F1190&lt;&gt;"",$F1190,IFERROR(IF($D1190="In",INDEX('Products'!$E$6:$E$505,MATCH($B1190,'Products'!$A$6:$A$505,0)),INDEX('Products'!$F$6:$F$505,MATCH($B1190,'Products'!$A$6:$A$505,0))),"")))</f>
      </c>
      <c r="H1190" s="15">
        <f>IF(OR($E1190="",$G1190=""),"",$E1190*$G1190)</f>
      </c>
      <c r="I1190" s="15">
        <f>IF(AND($D1190="Out",$E1190&lt;&gt;"",$G1190&lt;&gt;""),$E1190*($G1190-IFERROR(INDEX('Products'!$E$6:$E$505,MATCH($B1190,'Products'!$A$6:$A$505,0)),0)),"")</f>
      </c>
      <c r="J1190" s="12"/>
    </row>
    <row r="1191" spans="1:10" x14ac:dyDescent="0.25">
      <c r="A1191" s="17"/>
      <c r="B1191" s="12"/>
      <c r="C1191" s="16">
        <f>IF($B1191="","",IFERROR(INDEX('Products'!$B$6:$B$505,MATCH($B1191,'Products'!$A$6:$A$505,0)),"Unknown code"))</f>
      </c>
      <c r="D1191" s="12"/>
      <c r="E1191" s="14"/>
      <c r="F1191" s="14"/>
      <c r="G1191" s="15">
        <f>IF(OR($B1191="",$D1191=""),"",IF($F1191&lt;&gt;"",$F1191,IFERROR(IF($D1191="In",INDEX('Products'!$E$6:$E$505,MATCH($B1191,'Products'!$A$6:$A$505,0)),INDEX('Products'!$F$6:$F$505,MATCH($B1191,'Products'!$A$6:$A$505,0))),"")))</f>
      </c>
      <c r="H1191" s="15">
        <f>IF(OR($E1191="",$G1191=""),"",$E1191*$G1191)</f>
      </c>
      <c r="I1191" s="15">
        <f>IF(AND($D1191="Out",$E1191&lt;&gt;"",$G1191&lt;&gt;""),$E1191*($G1191-IFERROR(INDEX('Products'!$E$6:$E$505,MATCH($B1191,'Products'!$A$6:$A$505,0)),0)),"")</f>
      </c>
      <c r="J1191" s="12"/>
    </row>
    <row r="1192" spans="1:10" x14ac:dyDescent="0.25">
      <c r="A1192" s="17"/>
      <c r="B1192" s="12"/>
      <c r="C1192" s="16">
        <f>IF($B1192="","",IFERROR(INDEX('Products'!$B$6:$B$505,MATCH($B1192,'Products'!$A$6:$A$505,0)),"Unknown code"))</f>
      </c>
      <c r="D1192" s="12"/>
      <c r="E1192" s="14"/>
      <c r="F1192" s="14"/>
      <c r="G1192" s="15">
        <f>IF(OR($B1192="",$D1192=""),"",IF($F1192&lt;&gt;"",$F1192,IFERROR(IF($D1192="In",INDEX('Products'!$E$6:$E$505,MATCH($B1192,'Products'!$A$6:$A$505,0)),INDEX('Products'!$F$6:$F$505,MATCH($B1192,'Products'!$A$6:$A$505,0))),"")))</f>
      </c>
      <c r="H1192" s="15">
        <f>IF(OR($E1192="",$G1192=""),"",$E1192*$G1192)</f>
      </c>
      <c r="I1192" s="15">
        <f>IF(AND($D1192="Out",$E1192&lt;&gt;"",$G1192&lt;&gt;""),$E1192*($G1192-IFERROR(INDEX('Products'!$E$6:$E$505,MATCH($B1192,'Products'!$A$6:$A$505,0)),0)),"")</f>
      </c>
      <c r="J1192" s="12"/>
    </row>
    <row r="1193" spans="1:10" x14ac:dyDescent="0.25">
      <c r="A1193" s="17"/>
      <c r="B1193" s="12"/>
      <c r="C1193" s="16">
        <f>IF($B1193="","",IFERROR(INDEX('Products'!$B$6:$B$505,MATCH($B1193,'Products'!$A$6:$A$505,0)),"Unknown code"))</f>
      </c>
      <c r="D1193" s="12"/>
      <c r="E1193" s="14"/>
      <c r="F1193" s="14"/>
      <c r="G1193" s="15">
        <f>IF(OR($B1193="",$D1193=""),"",IF($F1193&lt;&gt;"",$F1193,IFERROR(IF($D1193="In",INDEX('Products'!$E$6:$E$505,MATCH($B1193,'Products'!$A$6:$A$505,0)),INDEX('Products'!$F$6:$F$505,MATCH($B1193,'Products'!$A$6:$A$505,0))),"")))</f>
      </c>
      <c r="H1193" s="15">
        <f>IF(OR($E1193="",$G1193=""),"",$E1193*$G1193)</f>
      </c>
      <c r="I1193" s="15">
        <f>IF(AND($D1193="Out",$E1193&lt;&gt;"",$G1193&lt;&gt;""),$E1193*($G1193-IFERROR(INDEX('Products'!$E$6:$E$505,MATCH($B1193,'Products'!$A$6:$A$505,0)),0)),"")</f>
      </c>
      <c r="J1193" s="12"/>
    </row>
    <row r="1194" spans="1:10" x14ac:dyDescent="0.25">
      <c r="A1194" s="17"/>
      <c r="B1194" s="12"/>
      <c r="C1194" s="16">
        <f>IF($B1194="","",IFERROR(INDEX('Products'!$B$6:$B$505,MATCH($B1194,'Products'!$A$6:$A$505,0)),"Unknown code"))</f>
      </c>
      <c r="D1194" s="12"/>
      <c r="E1194" s="14"/>
      <c r="F1194" s="14"/>
      <c r="G1194" s="15">
        <f>IF(OR($B1194="",$D1194=""),"",IF($F1194&lt;&gt;"",$F1194,IFERROR(IF($D1194="In",INDEX('Products'!$E$6:$E$505,MATCH($B1194,'Products'!$A$6:$A$505,0)),INDEX('Products'!$F$6:$F$505,MATCH($B1194,'Products'!$A$6:$A$505,0))),"")))</f>
      </c>
      <c r="H1194" s="15">
        <f>IF(OR($E1194="",$G1194=""),"",$E1194*$G1194)</f>
      </c>
      <c r="I1194" s="15">
        <f>IF(AND($D1194="Out",$E1194&lt;&gt;"",$G1194&lt;&gt;""),$E1194*($G1194-IFERROR(INDEX('Products'!$E$6:$E$505,MATCH($B1194,'Products'!$A$6:$A$505,0)),0)),"")</f>
      </c>
      <c r="J1194" s="12"/>
    </row>
    <row r="1195" spans="1:10" x14ac:dyDescent="0.25">
      <c r="A1195" s="17"/>
      <c r="B1195" s="12"/>
      <c r="C1195" s="16">
        <f>IF($B1195="","",IFERROR(INDEX('Products'!$B$6:$B$505,MATCH($B1195,'Products'!$A$6:$A$505,0)),"Unknown code"))</f>
      </c>
      <c r="D1195" s="12"/>
      <c r="E1195" s="14"/>
      <c r="F1195" s="14"/>
      <c r="G1195" s="15">
        <f>IF(OR($B1195="",$D1195=""),"",IF($F1195&lt;&gt;"",$F1195,IFERROR(IF($D1195="In",INDEX('Products'!$E$6:$E$505,MATCH($B1195,'Products'!$A$6:$A$505,0)),INDEX('Products'!$F$6:$F$505,MATCH($B1195,'Products'!$A$6:$A$505,0))),"")))</f>
      </c>
      <c r="H1195" s="15">
        <f>IF(OR($E1195="",$G1195=""),"",$E1195*$G1195)</f>
      </c>
      <c r="I1195" s="15">
        <f>IF(AND($D1195="Out",$E1195&lt;&gt;"",$G1195&lt;&gt;""),$E1195*($G1195-IFERROR(INDEX('Products'!$E$6:$E$505,MATCH($B1195,'Products'!$A$6:$A$505,0)),0)),"")</f>
      </c>
      <c r="J1195" s="12"/>
    </row>
    <row r="1196" spans="1:10" x14ac:dyDescent="0.25">
      <c r="A1196" s="17"/>
      <c r="B1196" s="12"/>
      <c r="C1196" s="16">
        <f>IF($B1196="","",IFERROR(INDEX('Products'!$B$6:$B$505,MATCH($B1196,'Products'!$A$6:$A$505,0)),"Unknown code"))</f>
      </c>
      <c r="D1196" s="12"/>
      <c r="E1196" s="14"/>
      <c r="F1196" s="14"/>
      <c r="G1196" s="15">
        <f>IF(OR($B1196="",$D1196=""),"",IF($F1196&lt;&gt;"",$F1196,IFERROR(IF($D1196="In",INDEX('Products'!$E$6:$E$505,MATCH($B1196,'Products'!$A$6:$A$505,0)),INDEX('Products'!$F$6:$F$505,MATCH($B1196,'Products'!$A$6:$A$505,0))),"")))</f>
      </c>
      <c r="H1196" s="15">
        <f>IF(OR($E1196="",$G1196=""),"",$E1196*$G1196)</f>
      </c>
      <c r="I1196" s="15">
        <f>IF(AND($D1196="Out",$E1196&lt;&gt;"",$G1196&lt;&gt;""),$E1196*($G1196-IFERROR(INDEX('Products'!$E$6:$E$505,MATCH($B1196,'Products'!$A$6:$A$505,0)),0)),"")</f>
      </c>
      <c r="J1196" s="12"/>
    </row>
    <row r="1197" spans="1:10" x14ac:dyDescent="0.25">
      <c r="A1197" s="17"/>
      <c r="B1197" s="12"/>
      <c r="C1197" s="16">
        <f>IF($B1197="","",IFERROR(INDEX('Products'!$B$6:$B$505,MATCH($B1197,'Products'!$A$6:$A$505,0)),"Unknown code"))</f>
      </c>
      <c r="D1197" s="12"/>
      <c r="E1197" s="14"/>
      <c r="F1197" s="14"/>
      <c r="G1197" s="15">
        <f>IF(OR($B1197="",$D1197=""),"",IF($F1197&lt;&gt;"",$F1197,IFERROR(IF($D1197="In",INDEX('Products'!$E$6:$E$505,MATCH($B1197,'Products'!$A$6:$A$505,0)),INDEX('Products'!$F$6:$F$505,MATCH($B1197,'Products'!$A$6:$A$505,0))),"")))</f>
      </c>
      <c r="H1197" s="15">
        <f>IF(OR($E1197="",$G1197=""),"",$E1197*$G1197)</f>
      </c>
      <c r="I1197" s="15">
        <f>IF(AND($D1197="Out",$E1197&lt;&gt;"",$G1197&lt;&gt;""),$E1197*($G1197-IFERROR(INDEX('Products'!$E$6:$E$505,MATCH($B1197,'Products'!$A$6:$A$505,0)),0)),"")</f>
      </c>
      <c r="J1197" s="12"/>
    </row>
    <row r="1198" spans="1:10" x14ac:dyDescent="0.25">
      <c r="A1198" s="17"/>
      <c r="B1198" s="12"/>
      <c r="C1198" s="16">
        <f>IF($B1198="","",IFERROR(INDEX('Products'!$B$6:$B$505,MATCH($B1198,'Products'!$A$6:$A$505,0)),"Unknown code"))</f>
      </c>
      <c r="D1198" s="12"/>
      <c r="E1198" s="14"/>
      <c r="F1198" s="14"/>
      <c r="G1198" s="15">
        <f>IF(OR($B1198="",$D1198=""),"",IF($F1198&lt;&gt;"",$F1198,IFERROR(IF($D1198="In",INDEX('Products'!$E$6:$E$505,MATCH($B1198,'Products'!$A$6:$A$505,0)),INDEX('Products'!$F$6:$F$505,MATCH($B1198,'Products'!$A$6:$A$505,0))),"")))</f>
      </c>
      <c r="H1198" s="15">
        <f>IF(OR($E1198="",$G1198=""),"",$E1198*$G1198)</f>
      </c>
      <c r="I1198" s="15">
        <f>IF(AND($D1198="Out",$E1198&lt;&gt;"",$G1198&lt;&gt;""),$E1198*($G1198-IFERROR(INDEX('Products'!$E$6:$E$505,MATCH($B1198,'Products'!$A$6:$A$505,0)),0)),"")</f>
      </c>
      <c r="J1198" s="12"/>
    </row>
    <row r="1199" spans="1:10" x14ac:dyDescent="0.25">
      <c r="A1199" s="17"/>
      <c r="B1199" s="12"/>
      <c r="C1199" s="16">
        <f>IF($B1199="","",IFERROR(INDEX('Products'!$B$6:$B$505,MATCH($B1199,'Products'!$A$6:$A$505,0)),"Unknown code"))</f>
      </c>
      <c r="D1199" s="12"/>
      <c r="E1199" s="14"/>
      <c r="F1199" s="14"/>
      <c r="G1199" s="15">
        <f>IF(OR($B1199="",$D1199=""),"",IF($F1199&lt;&gt;"",$F1199,IFERROR(IF($D1199="In",INDEX('Products'!$E$6:$E$505,MATCH($B1199,'Products'!$A$6:$A$505,0)),INDEX('Products'!$F$6:$F$505,MATCH($B1199,'Products'!$A$6:$A$505,0))),"")))</f>
      </c>
      <c r="H1199" s="15">
        <f>IF(OR($E1199="",$G1199=""),"",$E1199*$G1199)</f>
      </c>
      <c r="I1199" s="15">
        <f>IF(AND($D1199="Out",$E1199&lt;&gt;"",$G1199&lt;&gt;""),$E1199*($G1199-IFERROR(INDEX('Products'!$E$6:$E$505,MATCH($B1199,'Products'!$A$6:$A$505,0)),0)),"")</f>
      </c>
      <c r="J1199" s="12"/>
    </row>
    <row r="1200" spans="1:10" x14ac:dyDescent="0.25">
      <c r="A1200" s="17"/>
      <c r="B1200" s="12"/>
      <c r="C1200" s="16">
        <f>IF($B1200="","",IFERROR(INDEX('Products'!$B$6:$B$505,MATCH($B1200,'Products'!$A$6:$A$505,0)),"Unknown code"))</f>
      </c>
      <c r="D1200" s="12"/>
      <c r="E1200" s="14"/>
      <c r="F1200" s="14"/>
      <c r="G1200" s="15">
        <f>IF(OR($B1200="",$D1200=""),"",IF($F1200&lt;&gt;"",$F1200,IFERROR(IF($D1200="In",INDEX('Products'!$E$6:$E$505,MATCH($B1200,'Products'!$A$6:$A$505,0)),INDEX('Products'!$F$6:$F$505,MATCH($B1200,'Products'!$A$6:$A$505,0))),"")))</f>
      </c>
      <c r="H1200" s="15">
        <f>IF(OR($E1200="",$G1200=""),"",$E1200*$G1200)</f>
      </c>
      <c r="I1200" s="15">
        <f>IF(AND($D1200="Out",$E1200&lt;&gt;"",$G1200&lt;&gt;""),$E1200*($G1200-IFERROR(INDEX('Products'!$E$6:$E$505,MATCH($B1200,'Products'!$A$6:$A$505,0)),0)),"")</f>
      </c>
      <c r="J1200" s="12"/>
    </row>
    <row r="1201" spans="1:10" x14ac:dyDescent="0.25">
      <c r="A1201" s="17"/>
      <c r="B1201" s="12"/>
      <c r="C1201" s="16">
        <f>IF($B1201="","",IFERROR(INDEX('Products'!$B$6:$B$505,MATCH($B1201,'Products'!$A$6:$A$505,0)),"Unknown code"))</f>
      </c>
      <c r="D1201" s="12"/>
      <c r="E1201" s="14"/>
      <c r="F1201" s="14"/>
      <c r="G1201" s="15">
        <f>IF(OR($B1201="",$D1201=""),"",IF($F1201&lt;&gt;"",$F1201,IFERROR(IF($D1201="In",INDEX('Products'!$E$6:$E$505,MATCH($B1201,'Products'!$A$6:$A$505,0)),INDEX('Products'!$F$6:$F$505,MATCH($B1201,'Products'!$A$6:$A$505,0))),"")))</f>
      </c>
      <c r="H1201" s="15">
        <f>IF(OR($E1201="",$G1201=""),"",$E1201*$G1201)</f>
      </c>
      <c r="I1201" s="15">
        <f>IF(AND($D1201="Out",$E1201&lt;&gt;"",$G1201&lt;&gt;""),$E1201*($G1201-IFERROR(INDEX('Products'!$E$6:$E$505,MATCH($B1201,'Products'!$A$6:$A$505,0)),0)),"")</f>
      </c>
      <c r="J1201" s="12"/>
    </row>
    <row r="1202" spans="1:10" x14ac:dyDescent="0.25">
      <c r="A1202" s="17"/>
      <c r="B1202" s="12"/>
      <c r="C1202" s="16">
        <f>IF($B1202="","",IFERROR(INDEX('Products'!$B$6:$B$505,MATCH($B1202,'Products'!$A$6:$A$505,0)),"Unknown code"))</f>
      </c>
      <c r="D1202" s="12"/>
      <c r="E1202" s="14"/>
      <c r="F1202" s="14"/>
      <c r="G1202" s="15">
        <f>IF(OR($B1202="",$D1202=""),"",IF($F1202&lt;&gt;"",$F1202,IFERROR(IF($D1202="In",INDEX('Products'!$E$6:$E$505,MATCH($B1202,'Products'!$A$6:$A$505,0)),INDEX('Products'!$F$6:$F$505,MATCH($B1202,'Products'!$A$6:$A$505,0))),"")))</f>
      </c>
      <c r="H1202" s="15">
        <f>IF(OR($E1202="",$G1202=""),"",$E1202*$G1202)</f>
      </c>
      <c r="I1202" s="15">
        <f>IF(AND($D1202="Out",$E1202&lt;&gt;"",$G1202&lt;&gt;""),$E1202*($G1202-IFERROR(INDEX('Products'!$E$6:$E$505,MATCH($B1202,'Products'!$A$6:$A$505,0)),0)),"")</f>
      </c>
      <c r="J1202" s="12"/>
    </row>
    <row r="1203" spans="1:10" x14ac:dyDescent="0.25">
      <c r="A1203" s="17"/>
      <c r="B1203" s="12"/>
      <c r="C1203" s="16">
        <f>IF($B1203="","",IFERROR(INDEX('Products'!$B$6:$B$505,MATCH($B1203,'Products'!$A$6:$A$505,0)),"Unknown code"))</f>
      </c>
      <c r="D1203" s="12"/>
      <c r="E1203" s="14"/>
      <c r="F1203" s="14"/>
      <c r="G1203" s="15">
        <f>IF(OR($B1203="",$D1203=""),"",IF($F1203&lt;&gt;"",$F1203,IFERROR(IF($D1203="In",INDEX('Products'!$E$6:$E$505,MATCH($B1203,'Products'!$A$6:$A$505,0)),INDEX('Products'!$F$6:$F$505,MATCH($B1203,'Products'!$A$6:$A$505,0))),"")))</f>
      </c>
      <c r="H1203" s="15">
        <f>IF(OR($E1203="",$G1203=""),"",$E1203*$G1203)</f>
      </c>
      <c r="I1203" s="15">
        <f>IF(AND($D1203="Out",$E1203&lt;&gt;"",$G1203&lt;&gt;""),$E1203*($G1203-IFERROR(INDEX('Products'!$E$6:$E$505,MATCH($B1203,'Products'!$A$6:$A$505,0)),0)),"")</f>
      </c>
      <c r="J1203" s="12"/>
    </row>
    <row r="1204" spans="1:10" x14ac:dyDescent="0.25">
      <c r="A1204" s="17"/>
      <c r="B1204" s="12"/>
      <c r="C1204" s="16">
        <f>IF($B1204="","",IFERROR(INDEX('Products'!$B$6:$B$505,MATCH($B1204,'Products'!$A$6:$A$505,0)),"Unknown code"))</f>
      </c>
      <c r="D1204" s="12"/>
      <c r="E1204" s="14"/>
      <c r="F1204" s="14"/>
      <c r="G1204" s="15">
        <f>IF(OR($B1204="",$D1204=""),"",IF($F1204&lt;&gt;"",$F1204,IFERROR(IF($D1204="In",INDEX('Products'!$E$6:$E$505,MATCH($B1204,'Products'!$A$6:$A$505,0)),INDEX('Products'!$F$6:$F$505,MATCH($B1204,'Products'!$A$6:$A$505,0))),"")))</f>
      </c>
      <c r="H1204" s="15">
        <f>IF(OR($E1204="",$G1204=""),"",$E1204*$G1204)</f>
      </c>
      <c r="I1204" s="15">
        <f>IF(AND($D1204="Out",$E1204&lt;&gt;"",$G1204&lt;&gt;""),$E1204*($G1204-IFERROR(INDEX('Products'!$E$6:$E$505,MATCH($B1204,'Products'!$A$6:$A$505,0)),0)),"")</f>
      </c>
      <c r="J1204" s="12"/>
    </row>
    <row r="1205" spans="1:10" x14ac:dyDescent="0.25">
      <c r="A1205" s="17"/>
      <c r="B1205" s="12"/>
      <c r="C1205" s="16">
        <f>IF($B1205="","",IFERROR(INDEX('Products'!$B$6:$B$505,MATCH($B1205,'Products'!$A$6:$A$505,0)),"Unknown code"))</f>
      </c>
      <c r="D1205" s="12"/>
      <c r="E1205" s="14"/>
      <c r="F1205" s="14"/>
      <c r="G1205" s="15">
        <f>IF(OR($B1205="",$D1205=""),"",IF($F1205&lt;&gt;"",$F1205,IFERROR(IF($D1205="In",INDEX('Products'!$E$6:$E$505,MATCH($B1205,'Products'!$A$6:$A$505,0)),INDEX('Products'!$F$6:$F$505,MATCH($B1205,'Products'!$A$6:$A$505,0))),"")))</f>
      </c>
      <c r="H1205" s="15">
        <f>IF(OR($E1205="",$G1205=""),"",$E1205*$G1205)</f>
      </c>
      <c r="I1205" s="15">
        <f>IF(AND($D1205="Out",$E1205&lt;&gt;"",$G1205&lt;&gt;""),$E1205*($G1205-IFERROR(INDEX('Products'!$E$6:$E$505,MATCH($B1205,'Products'!$A$6:$A$505,0)),0)),"")</f>
      </c>
      <c r="J1205" s="12"/>
    </row>
    <row r="1206" spans="1:10" x14ac:dyDescent="0.25">
      <c r="A1206" s="17"/>
      <c r="B1206" s="12"/>
      <c r="C1206" s="16">
        <f>IF($B1206="","",IFERROR(INDEX('Products'!$B$6:$B$505,MATCH($B1206,'Products'!$A$6:$A$505,0)),"Unknown code"))</f>
      </c>
      <c r="D1206" s="12"/>
      <c r="E1206" s="14"/>
      <c r="F1206" s="14"/>
      <c r="G1206" s="15">
        <f>IF(OR($B1206="",$D1206=""),"",IF($F1206&lt;&gt;"",$F1206,IFERROR(IF($D1206="In",INDEX('Products'!$E$6:$E$505,MATCH($B1206,'Products'!$A$6:$A$505,0)),INDEX('Products'!$F$6:$F$505,MATCH($B1206,'Products'!$A$6:$A$505,0))),"")))</f>
      </c>
      <c r="H1206" s="15">
        <f>IF(OR($E1206="",$G1206=""),"",$E1206*$G1206)</f>
      </c>
      <c r="I1206" s="15">
        <f>IF(AND($D1206="Out",$E1206&lt;&gt;"",$G1206&lt;&gt;""),$E1206*($G1206-IFERROR(INDEX('Products'!$E$6:$E$505,MATCH($B1206,'Products'!$A$6:$A$505,0)),0)),"")</f>
      </c>
      <c r="J1206" s="12"/>
    </row>
    <row r="1207" spans="1:10" x14ac:dyDescent="0.25">
      <c r="A1207" s="17"/>
      <c r="B1207" s="12"/>
      <c r="C1207" s="16">
        <f>IF($B1207="","",IFERROR(INDEX('Products'!$B$6:$B$505,MATCH($B1207,'Products'!$A$6:$A$505,0)),"Unknown code"))</f>
      </c>
      <c r="D1207" s="12"/>
      <c r="E1207" s="14"/>
      <c r="F1207" s="14"/>
      <c r="G1207" s="15">
        <f>IF(OR($B1207="",$D1207=""),"",IF($F1207&lt;&gt;"",$F1207,IFERROR(IF($D1207="In",INDEX('Products'!$E$6:$E$505,MATCH($B1207,'Products'!$A$6:$A$505,0)),INDEX('Products'!$F$6:$F$505,MATCH($B1207,'Products'!$A$6:$A$505,0))),"")))</f>
      </c>
      <c r="H1207" s="15">
        <f>IF(OR($E1207="",$G1207=""),"",$E1207*$G1207)</f>
      </c>
      <c r="I1207" s="15">
        <f>IF(AND($D1207="Out",$E1207&lt;&gt;"",$G1207&lt;&gt;""),$E1207*($G1207-IFERROR(INDEX('Products'!$E$6:$E$505,MATCH($B1207,'Products'!$A$6:$A$505,0)),0)),"")</f>
      </c>
      <c r="J1207" s="12"/>
    </row>
    <row r="1208" spans="1:10" x14ac:dyDescent="0.25">
      <c r="A1208" s="17"/>
      <c r="B1208" s="12"/>
      <c r="C1208" s="16">
        <f>IF($B1208="","",IFERROR(INDEX('Products'!$B$6:$B$505,MATCH($B1208,'Products'!$A$6:$A$505,0)),"Unknown code"))</f>
      </c>
      <c r="D1208" s="12"/>
      <c r="E1208" s="14"/>
      <c r="F1208" s="14"/>
      <c r="G1208" s="15">
        <f>IF(OR($B1208="",$D1208=""),"",IF($F1208&lt;&gt;"",$F1208,IFERROR(IF($D1208="In",INDEX('Products'!$E$6:$E$505,MATCH($B1208,'Products'!$A$6:$A$505,0)),INDEX('Products'!$F$6:$F$505,MATCH($B1208,'Products'!$A$6:$A$505,0))),"")))</f>
      </c>
      <c r="H1208" s="15">
        <f>IF(OR($E1208="",$G1208=""),"",$E1208*$G1208)</f>
      </c>
      <c r="I1208" s="15">
        <f>IF(AND($D1208="Out",$E1208&lt;&gt;"",$G1208&lt;&gt;""),$E1208*($G1208-IFERROR(INDEX('Products'!$E$6:$E$505,MATCH($B1208,'Products'!$A$6:$A$505,0)),0)),"")</f>
      </c>
      <c r="J1208" s="12"/>
    </row>
    <row r="1209" spans="1:10" x14ac:dyDescent="0.25">
      <c r="A1209" s="17"/>
      <c r="B1209" s="12"/>
      <c r="C1209" s="16">
        <f>IF($B1209="","",IFERROR(INDEX('Products'!$B$6:$B$505,MATCH($B1209,'Products'!$A$6:$A$505,0)),"Unknown code"))</f>
      </c>
      <c r="D1209" s="12"/>
      <c r="E1209" s="14"/>
      <c r="F1209" s="14"/>
      <c r="G1209" s="15">
        <f>IF(OR($B1209="",$D1209=""),"",IF($F1209&lt;&gt;"",$F1209,IFERROR(IF($D1209="In",INDEX('Products'!$E$6:$E$505,MATCH($B1209,'Products'!$A$6:$A$505,0)),INDEX('Products'!$F$6:$F$505,MATCH($B1209,'Products'!$A$6:$A$505,0))),"")))</f>
      </c>
      <c r="H1209" s="15">
        <f>IF(OR($E1209="",$G1209=""),"",$E1209*$G1209)</f>
      </c>
      <c r="I1209" s="15">
        <f>IF(AND($D1209="Out",$E1209&lt;&gt;"",$G1209&lt;&gt;""),$E1209*($G1209-IFERROR(INDEX('Products'!$E$6:$E$505,MATCH($B1209,'Products'!$A$6:$A$505,0)),0)),"")</f>
      </c>
      <c r="J1209" s="12"/>
    </row>
    <row r="1210" spans="1:10" x14ac:dyDescent="0.25">
      <c r="A1210" s="17"/>
      <c r="B1210" s="12"/>
      <c r="C1210" s="16">
        <f>IF($B1210="","",IFERROR(INDEX('Products'!$B$6:$B$505,MATCH($B1210,'Products'!$A$6:$A$505,0)),"Unknown code"))</f>
      </c>
      <c r="D1210" s="12"/>
      <c r="E1210" s="14"/>
      <c r="F1210" s="14"/>
      <c r="G1210" s="15">
        <f>IF(OR($B1210="",$D1210=""),"",IF($F1210&lt;&gt;"",$F1210,IFERROR(IF($D1210="In",INDEX('Products'!$E$6:$E$505,MATCH($B1210,'Products'!$A$6:$A$505,0)),INDEX('Products'!$F$6:$F$505,MATCH($B1210,'Products'!$A$6:$A$505,0))),"")))</f>
      </c>
      <c r="H1210" s="15">
        <f>IF(OR($E1210="",$G1210=""),"",$E1210*$G1210)</f>
      </c>
      <c r="I1210" s="15">
        <f>IF(AND($D1210="Out",$E1210&lt;&gt;"",$G1210&lt;&gt;""),$E1210*($G1210-IFERROR(INDEX('Products'!$E$6:$E$505,MATCH($B1210,'Products'!$A$6:$A$505,0)),0)),"")</f>
      </c>
      <c r="J1210" s="12"/>
    </row>
    <row r="1211" spans="1:10" x14ac:dyDescent="0.25">
      <c r="A1211" s="17"/>
      <c r="B1211" s="12"/>
      <c r="C1211" s="16">
        <f>IF($B1211="","",IFERROR(INDEX('Products'!$B$6:$B$505,MATCH($B1211,'Products'!$A$6:$A$505,0)),"Unknown code"))</f>
      </c>
      <c r="D1211" s="12"/>
      <c r="E1211" s="14"/>
      <c r="F1211" s="14"/>
      <c r="G1211" s="15">
        <f>IF(OR($B1211="",$D1211=""),"",IF($F1211&lt;&gt;"",$F1211,IFERROR(IF($D1211="In",INDEX('Products'!$E$6:$E$505,MATCH($B1211,'Products'!$A$6:$A$505,0)),INDEX('Products'!$F$6:$F$505,MATCH($B1211,'Products'!$A$6:$A$505,0))),"")))</f>
      </c>
      <c r="H1211" s="15">
        <f>IF(OR($E1211="",$G1211=""),"",$E1211*$G1211)</f>
      </c>
      <c r="I1211" s="15">
        <f>IF(AND($D1211="Out",$E1211&lt;&gt;"",$G1211&lt;&gt;""),$E1211*($G1211-IFERROR(INDEX('Products'!$E$6:$E$505,MATCH($B1211,'Products'!$A$6:$A$505,0)),0)),"")</f>
      </c>
      <c r="J1211" s="12"/>
    </row>
    <row r="1212" spans="1:10" x14ac:dyDescent="0.25">
      <c r="A1212" s="17"/>
      <c r="B1212" s="12"/>
      <c r="C1212" s="16">
        <f>IF($B1212="","",IFERROR(INDEX('Products'!$B$6:$B$505,MATCH($B1212,'Products'!$A$6:$A$505,0)),"Unknown code"))</f>
      </c>
      <c r="D1212" s="12"/>
      <c r="E1212" s="14"/>
      <c r="F1212" s="14"/>
      <c r="G1212" s="15">
        <f>IF(OR($B1212="",$D1212=""),"",IF($F1212&lt;&gt;"",$F1212,IFERROR(IF($D1212="In",INDEX('Products'!$E$6:$E$505,MATCH($B1212,'Products'!$A$6:$A$505,0)),INDEX('Products'!$F$6:$F$505,MATCH($B1212,'Products'!$A$6:$A$505,0))),"")))</f>
      </c>
      <c r="H1212" s="15">
        <f>IF(OR($E1212="",$G1212=""),"",$E1212*$G1212)</f>
      </c>
      <c r="I1212" s="15">
        <f>IF(AND($D1212="Out",$E1212&lt;&gt;"",$G1212&lt;&gt;""),$E1212*($G1212-IFERROR(INDEX('Products'!$E$6:$E$505,MATCH($B1212,'Products'!$A$6:$A$505,0)),0)),"")</f>
      </c>
      <c r="J1212" s="12"/>
    </row>
    <row r="1213" spans="1:10" x14ac:dyDescent="0.25">
      <c r="A1213" s="17"/>
      <c r="B1213" s="12"/>
      <c r="C1213" s="16">
        <f>IF($B1213="","",IFERROR(INDEX('Products'!$B$6:$B$505,MATCH($B1213,'Products'!$A$6:$A$505,0)),"Unknown code"))</f>
      </c>
      <c r="D1213" s="12"/>
      <c r="E1213" s="14"/>
      <c r="F1213" s="14"/>
      <c r="G1213" s="15">
        <f>IF(OR($B1213="",$D1213=""),"",IF($F1213&lt;&gt;"",$F1213,IFERROR(IF($D1213="In",INDEX('Products'!$E$6:$E$505,MATCH($B1213,'Products'!$A$6:$A$505,0)),INDEX('Products'!$F$6:$F$505,MATCH($B1213,'Products'!$A$6:$A$505,0))),"")))</f>
      </c>
      <c r="H1213" s="15">
        <f>IF(OR($E1213="",$G1213=""),"",$E1213*$G1213)</f>
      </c>
      <c r="I1213" s="15">
        <f>IF(AND($D1213="Out",$E1213&lt;&gt;"",$G1213&lt;&gt;""),$E1213*($G1213-IFERROR(INDEX('Products'!$E$6:$E$505,MATCH($B1213,'Products'!$A$6:$A$505,0)),0)),"")</f>
      </c>
      <c r="J1213" s="12"/>
    </row>
    <row r="1214" spans="1:10" x14ac:dyDescent="0.25">
      <c r="A1214" s="17"/>
      <c r="B1214" s="12"/>
      <c r="C1214" s="16">
        <f>IF($B1214="","",IFERROR(INDEX('Products'!$B$6:$B$505,MATCH($B1214,'Products'!$A$6:$A$505,0)),"Unknown code"))</f>
      </c>
      <c r="D1214" s="12"/>
      <c r="E1214" s="14"/>
      <c r="F1214" s="14"/>
      <c r="G1214" s="15">
        <f>IF(OR($B1214="",$D1214=""),"",IF($F1214&lt;&gt;"",$F1214,IFERROR(IF($D1214="In",INDEX('Products'!$E$6:$E$505,MATCH($B1214,'Products'!$A$6:$A$505,0)),INDEX('Products'!$F$6:$F$505,MATCH($B1214,'Products'!$A$6:$A$505,0))),"")))</f>
      </c>
      <c r="H1214" s="15">
        <f>IF(OR($E1214="",$G1214=""),"",$E1214*$G1214)</f>
      </c>
      <c r="I1214" s="15">
        <f>IF(AND($D1214="Out",$E1214&lt;&gt;"",$G1214&lt;&gt;""),$E1214*($G1214-IFERROR(INDEX('Products'!$E$6:$E$505,MATCH($B1214,'Products'!$A$6:$A$505,0)),0)),"")</f>
      </c>
      <c r="J1214" s="12"/>
    </row>
    <row r="1215" spans="1:10" x14ac:dyDescent="0.25">
      <c r="A1215" s="17"/>
      <c r="B1215" s="12"/>
      <c r="C1215" s="16">
        <f>IF($B1215="","",IFERROR(INDEX('Products'!$B$6:$B$505,MATCH($B1215,'Products'!$A$6:$A$505,0)),"Unknown code"))</f>
      </c>
      <c r="D1215" s="12"/>
      <c r="E1215" s="14"/>
      <c r="F1215" s="14"/>
      <c r="G1215" s="15">
        <f>IF(OR($B1215="",$D1215=""),"",IF($F1215&lt;&gt;"",$F1215,IFERROR(IF($D1215="In",INDEX('Products'!$E$6:$E$505,MATCH($B1215,'Products'!$A$6:$A$505,0)),INDEX('Products'!$F$6:$F$505,MATCH($B1215,'Products'!$A$6:$A$505,0))),"")))</f>
      </c>
      <c r="H1215" s="15">
        <f>IF(OR($E1215="",$G1215=""),"",$E1215*$G1215)</f>
      </c>
      <c r="I1215" s="15">
        <f>IF(AND($D1215="Out",$E1215&lt;&gt;"",$G1215&lt;&gt;""),$E1215*($G1215-IFERROR(INDEX('Products'!$E$6:$E$505,MATCH($B1215,'Products'!$A$6:$A$505,0)),0)),"")</f>
      </c>
      <c r="J1215" s="12"/>
    </row>
    <row r="1216" spans="1:10" x14ac:dyDescent="0.25">
      <c r="A1216" s="17"/>
      <c r="B1216" s="12"/>
      <c r="C1216" s="16">
        <f>IF($B1216="","",IFERROR(INDEX('Products'!$B$6:$B$505,MATCH($B1216,'Products'!$A$6:$A$505,0)),"Unknown code"))</f>
      </c>
      <c r="D1216" s="12"/>
      <c r="E1216" s="14"/>
      <c r="F1216" s="14"/>
      <c r="G1216" s="15">
        <f>IF(OR($B1216="",$D1216=""),"",IF($F1216&lt;&gt;"",$F1216,IFERROR(IF($D1216="In",INDEX('Products'!$E$6:$E$505,MATCH($B1216,'Products'!$A$6:$A$505,0)),INDEX('Products'!$F$6:$F$505,MATCH($B1216,'Products'!$A$6:$A$505,0))),"")))</f>
      </c>
      <c r="H1216" s="15">
        <f>IF(OR($E1216="",$G1216=""),"",$E1216*$G1216)</f>
      </c>
      <c r="I1216" s="15">
        <f>IF(AND($D1216="Out",$E1216&lt;&gt;"",$G1216&lt;&gt;""),$E1216*($G1216-IFERROR(INDEX('Products'!$E$6:$E$505,MATCH($B1216,'Products'!$A$6:$A$505,0)),0)),"")</f>
      </c>
      <c r="J1216" s="12"/>
    </row>
    <row r="1217" spans="1:10" x14ac:dyDescent="0.25">
      <c r="A1217" s="17"/>
      <c r="B1217" s="12"/>
      <c r="C1217" s="16">
        <f>IF($B1217="","",IFERROR(INDEX('Products'!$B$6:$B$505,MATCH($B1217,'Products'!$A$6:$A$505,0)),"Unknown code"))</f>
      </c>
      <c r="D1217" s="12"/>
      <c r="E1217" s="14"/>
      <c r="F1217" s="14"/>
      <c r="G1217" s="15">
        <f>IF(OR($B1217="",$D1217=""),"",IF($F1217&lt;&gt;"",$F1217,IFERROR(IF($D1217="In",INDEX('Products'!$E$6:$E$505,MATCH($B1217,'Products'!$A$6:$A$505,0)),INDEX('Products'!$F$6:$F$505,MATCH($B1217,'Products'!$A$6:$A$505,0))),"")))</f>
      </c>
      <c r="H1217" s="15">
        <f>IF(OR($E1217="",$G1217=""),"",$E1217*$G1217)</f>
      </c>
      <c r="I1217" s="15">
        <f>IF(AND($D1217="Out",$E1217&lt;&gt;"",$G1217&lt;&gt;""),$E1217*($G1217-IFERROR(INDEX('Products'!$E$6:$E$505,MATCH($B1217,'Products'!$A$6:$A$505,0)),0)),"")</f>
      </c>
      <c r="J1217" s="12"/>
    </row>
    <row r="1218" spans="1:10" x14ac:dyDescent="0.25">
      <c r="A1218" s="17"/>
      <c r="B1218" s="12"/>
      <c r="C1218" s="16">
        <f>IF($B1218="","",IFERROR(INDEX('Products'!$B$6:$B$505,MATCH($B1218,'Products'!$A$6:$A$505,0)),"Unknown code"))</f>
      </c>
      <c r="D1218" s="12"/>
      <c r="E1218" s="14"/>
      <c r="F1218" s="14"/>
      <c r="G1218" s="15">
        <f>IF(OR($B1218="",$D1218=""),"",IF($F1218&lt;&gt;"",$F1218,IFERROR(IF($D1218="In",INDEX('Products'!$E$6:$E$505,MATCH($B1218,'Products'!$A$6:$A$505,0)),INDEX('Products'!$F$6:$F$505,MATCH($B1218,'Products'!$A$6:$A$505,0))),"")))</f>
      </c>
      <c r="H1218" s="15">
        <f>IF(OR($E1218="",$G1218=""),"",$E1218*$G1218)</f>
      </c>
      <c r="I1218" s="15">
        <f>IF(AND($D1218="Out",$E1218&lt;&gt;"",$G1218&lt;&gt;""),$E1218*($G1218-IFERROR(INDEX('Products'!$E$6:$E$505,MATCH($B1218,'Products'!$A$6:$A$505,0)),0)),"")</f>
      </c>
      <c r="J1218" s="12"/>
    </row>
    <row r="1219" spans="1:10" x14ac:dyDescent="0.25">
      <c r="A1219" s="17"/>
      <c r="B1219" s="12"/>
      <c r="C1219" s="16">
        <f>IF($B1219="","",IFERROR(INDEX('Products'!$B$6:$B$505,MATCH($B1219,'Products'!$A$6:$A$505,0)),"Unknown code"))</f>
      </c>
      <c r="D1219" s="12"/>
      <c r="E1219" s="14"/>
      <c r="F1219" s="14"/>
      <c r="G1219" s="15">
        <f>IF(OR($B1219="",$D1219=""),"",IF($F1219&lt;&gt;"",$F1219,IFERROR(IF($D1219="In",INDEX('Products'!$E$6:$E$505,MATCH($B1219,'Products'!$A$6:$A$505,0)),INDEX('Products'!$F$6:$F$505,MATCH($B1219,'Products'!$A$6:$A$505,0))),"")))</f>
      </c>
      <c r="H1219" s="15">
        <f>IF(OR($E1219="",$G1219=""),"",$E1219*$G1219)</f>
      </c>
      <c r="I1219" s="15">
        <f>IF(AND($D1219="Out",$E1219&lt;&gt;"",$G1219&lt;&gt;""),$E1219*($G1219-IFERROR(INDEX('Products'!$E$6:$E$505,MATCH($B1219,'Products'!$A$6:$A$505,0)),0)),"")</f>
      </c>
      <c r="J1219" s="12"/>
    </row>
    <row r="1220" spans="1:10" x14ac:dyDescent="0.25">
      <c r="A1220" s="17"/>
      <c r="B1220" s="12"/>
      <c r="C1220" s="16">
        <f>IF($B1220="","",IFERROR(INDEX('Products'!$B$6:$B$505,MATCH($B1220,'Products'!$A$6:$A$505,0)),"Unknown code"))</f>
      </c>
      <c r="D1220" s="12"/>
      <c r="E1220" s="14"/>
      <c r="F1220" s="14"/>
      <c r="G1220" s="15">
        <f>IF(OR($B1220="",$D1220=""),"",IF($F1220&lt;&gt;"",$F1220,IFERROR(IF($D1220="In",INDEX('Products'!$E$6:$E$505,MATCH($B1220,'Products'!$A$6:$A$505,0)),INDEX('Products'!$F$6:$F$505,MATCH($B1220,'Products'!$A$6:$A$505,0))),"")))</f>
      </c>
      <c r="H1220" s="15">
        <f>IF(OR($E1220="",$G1220=""),"",$E1220*$G1220)</f>
      </c>
      <c r="I1220" s="15">
        <f>IF(AND($D1220="Out",$E1220&lt;&gt;"",$G1220&lt;&gt;""),$E1220*($G1220-IFERROR(INDEX('Products'!$E$6:$E$505,MATCH($B1220,'Products'!$A$6:$A$505,0)),0)),"")</f>
      </c>
      <c r="J1220" s="12"/>
    </row>
    <row r="1221" spans="1:10" x14ac:dyDescent="0.25">
      <c r="A1221" s="17"/>
      <c r="B1221" s="12"/>
      <c r="C1221" s="16">
        <f>IF($B1221="","",IFERROR(INDEX('Products'!$B$6:$B$505,MATCH($B1221,'Products'!$A$6:$A$505,0)),"Unknown code"))</f>
      </c>
      <c r="D1221" s="12"/>
      <c r="E1221" s="14"/>
      <c r="F1221" s="14"/>
      <c r="G1221" s="15">
        <f>IF(OR($B1221="",$D1221=""),"",IF($F1221&lt;&gt;"",$F1221,IFERROR(IF($D1221="In",INDEX('Products'!$E$6:$E$505,MATCH($B1221,'Products'!$A$6:$A$505,0)),INDEX('Products'!$F$6:$F$505,MATCH($B1221,'Products'!$A$6:$A$505,0))),"")))</f>
      </c>
      <c r="H1221" s="15">
        <f>IF(OR($E1221="",$G1221=""),"",$E1221*$G1221)</f>
      </c>
      <c r="I1221" s="15">
        <f>IF(AND($D1221="Out",$E1221&lt;&gt;"",$G1221&lt;&gt;""),$E1221*($G1221-IFERROR(INDEX('Products'!$E$6:$E$505,MATCH($B1221,'Products'!$A$6:$A$505,0)),0)),"")</f>
      </c>
      <c r="J1221" s="12"/>
    </row>
    <row r="1222" spans="1:10" x14ac:dyDescent="0.25">
      <c r="A1222" s="17"/>
      <c r="B1222" s="12"/>
      <c r="C1222" s="16">
        <f>IF($B1222="","",IFERROR(INDEX('Products'!$B$6:$B$505,MATCH($B1222,'Products'!$A$6:$A$505,0)),"Unknown code"))</f>
      </c>
      <c r="D1222" s="12"/>
      <c r="E1222" s="14"/>
      <c r="F1222" s="14"/>
      <c r="G1222" s="15">
        <f>IF(OR($B1222="",$D1222=""),"",IF($F1222&lt;&gt;"",$F1222,IFERROR(IF($D1222="In",INDEX('Products'!$E$6:$E$505,MATCH($B1222,'Products'!$A$6:$A$505,0)),INDEX('Products'!$F$6:$F$505,MATCH($B1222,'Products'!$A$6:$A$505,0))),"")))</f>
      </c>
      <c r="H1222" s="15">
        <f>IF(OR($E1222="",$G1222=""),"",$E1222*$G1222)</f>
      </c>
      <c r="I1222" s="15">
        <f>IF(AND($D1222="Out",$E1222&lt;&gt;"",$G1222&lt;&gt;""),$E1222*($G1222-IFERROR(INDEX('Products'!$E$6:$E$505,MATCH($B1222,'Products'!$A$6:$A$505,0)),0)),"")</f>
      </c>
      <c r="J1222" s="12"/>
    </row>
    <row r="1223" spans="1:10" x14ac:dyDescent="0.25">
      <c r="A1223" s="17"/>
      <c r="B1223" s="12"/>
      <c r="C1223" s="16">
        <f>IF($B1223="","",IFERROR(INDEX('Products'!$B$6:$B$505,MATCH($B1223,'Products'!$A$6:$A$505,0)),"Unknown code"))</f>
      </c>
      <c r="D1223" s="12"/>
      <c r="E1223" s="14"/>
      <c r="F1223" s="14"/>
      <c r="G1223" s="15">
        <f>IF(OR($B1223="",$D1223=""),"",IF($F1223&lt;&gt;"",$F1223,IFERROR(IF($D1223="In",INDEX('Products'!$E$6:$E$505,MATCH($B1223,'Products'!$A$6:$A$505,0)),INDEX('Products'!$F$6:$F$505,MATCH($B1223,'Products'!$A$6:$A$505,0))),"")))</f>
      </c>
      <c r="H1223" s="15">
        <f>IF(OR($E1223="",$G1223=""),"",$E1223*$G1223)</f>
      </c>
      <c r="I1223" s="15">
        <f>IF(AND($D1223="Out",$E1223&lt;&gt;"",$G1223&lt;&gt;""),$E1223*($G1223-IFERROR(INDEX('Products'!$E$6:$E$505,MATCH($B1223,'Products'!$A$6:$A$505,0)),0)),"")</f>
      </c>
      <c r="J1223" s="12"/>
    </row>
    <row r="1224" spans="1:10" x14ac:dyDescent="0.25">
      <c r="A1224" s="17"/>
      <c r="B1224" s="12"/>
      <c r="C1224" s="16">
        <f>IF($B1224="","",IFERROR(INDEX('Products'!$B$6:$B$505,MATCH($B1224,'Products'!$A$6:$A$505,0)),"Unknown code"))</f>
      </c>
      <c r="D1224" s="12"/>
      <c r="E1224" s="14"/>
      <c r="F1224" s="14"/>
      <c r="G1224" s="15">
        <f>IF(OR($B1224="",$D1224=""),"",IF($F1224&lt;&gt;"",$F1224,IFERROR(IF($D1224="In",INDEX('Products'!$E$6:$E$505,MATCH($B1224,'Products'!$A$6:$A$505,0)),INDEX('Products'!$F$6:$F$505,MATCH($B1224,'Products'!$A$6:$A$505,0))),"")))</f>
      </c>
      <c r="H1224" s="15">
        <f>IF(OR($E1224="",$G1224=""),"",$E1224*$G1224)</f>
      </c>
      <c r="I1224" s="15">
        <f>IF(AND($D1224="Out",$E1224&lt;&gt;"",$G1224&lt;&gt;""),$E1224*($G1224-IFERROR(INDEX('Products'!$E$6:$E$505,MATCH($B1224,'Products'!$A$6:$A$505,0)),0)),"")</f>
      </c>
      <c r="J1224" s="12"/>
    </row>
    <row r="1225" spans="1:10" x14ac:dyDescent="0.25">
      <c r="A1225" s="17"/>
      <c r="B1225" s="12"/>
      <c r="C1225" s="16">
        <f>IF($B1225="","",IFERROR(INDEX('Products'!$B$6:$B$505,MATCH($B1225,'Products'!$A$6:$A$505,0)),"Unknown code"))</f>
      </c>
      <c r="D1225" s="12"/>
      <c r="E1225" s="14"/>
      <c r="F1225" s="14"/>
      <c r="G1225" s="15">
        <f>IF(OR($B1225="",$D1225=""),"",IF($F1225&lt;&gt;"",$F1225,IFERROR(IF($D1225="In",INDEX('Products'!$E$6:$E$505,MATCH($B1225,'Products'!$A$6:$A$505,0)),INDEX('Products'!$F$6:$F$505,MATCH($B1225,'Products'!$A$6:$A$505,0))),"")))</f>
      </c>
      <c r="H1225" s="15">
        <f>IF(OR($E1225="",$G1225=""),"",$E1225*$G1225)</f>
      </c>
      <c r="I1225" s="15">
        <f>IF(AND($D1225="Out",$E1225&lt;&gt;"",$G1225&lt;&gt;""),$E1225*($G1225-IFERROR(INDEX('Products'!$E$6:$E$505,MATCH($B1225,'Products'!$A$6:$A$505,0)),0)),"")</f>
      </c>
      <c r="J1225" s="12"/>
    </row>
    <row r="1226" spans="1:10" x14ac:dyDescent="0.25">
      <c r="A1226" s="17"/>
      <c r="B1226" s="12"/>
      <c r="C1226" s="16">
        <f>IF($B1226="","",IFERROR(INDEX('Products'!$B$6:$B$505,MATCH($B1226,'Products'!$A$6:$A$505,0)),"Unknown code"))</f>
      </c>
      <c r="D1226" s="12"/>
      <c r="E1226" s="14"/>
      <c r="F1226" s="14"/>
      <c r="G1226" s="15">
        <f>IF(OR($B1226="",$D1226=""),"",IF($F1226&lt;&gt;"",$F1226,IFERROR(IF($D1226="In",INDEX('Products'!$E$6:$E$505,MATCH($B1226,'Products'!$A$6:$A$505,0)),INDEX('Products'!$F$6:$F$505,MATCH($B1226,'Products'!$A$6:$A$505,0))),"")))</f>
      </c>
      <c r="H1226" s="15">
        <f>IF(OR($E1226="",$G1226=""),"",$E1226*$G1226)</f>
      </c>
      <c r="I1226" s="15">
        <f>IF(AND($D1226="Out",$E1226&lt;&gt;"",$G1226&lt;&gt;""),$E1226*($G1226-IFERROR(INDEX('Products'!$E$6:$E$505,MATCH($B1226,'Products'!$A$6:$A$505,0)),0)),"")</f>
      </c>
      <c r="J1226" s="12"/>
    </row>
    <row r="1227" spans="1:10" x14ac:dyDescent="0.25">
      <c r="A1227" s="17"/>
      <c r="B1227" s="12"/>
      <c r="C1227" s="16">
        <f>IF($B1227="","",IFERROR(INDEX('Products'!$B$6:$B$505,MATCH($B1227,'Products'!$A$6:$A$505,0)),"Unknown code"))</f>
      </c>
      <c r="D1227" s="12"/>
      <c r="E1227" s="14"/>
      <c r="F1227" s="14"/>
      <c r="G1227" s="15">
        <f>IF(OR($B1227="",$D1227=""),"",IF($F1227&lt;&gt;"",$F1227,IFERROR(IF($D1227="In",INDEX('Products'!$E$6:$E$505,MATCH($B1227,'Products'!$A$6:$A$505,0)),INDEX('Products'!$F$6:$F$505,MATCH($B1227,'Products'!$A$6:$A$505,0))),"")))</f>
      </c>
      <c r="H1227" s="15">
        <f>IF(OR($E1227="",$G1227=""),"",$E1227*$G1227)</f>
      </c>
      <c r="I1227" s="15">
        <f>IF(AND($D1227="Out",$E1227&lt;&gt;"",$G1227&lt;&gt;""),$E1227*($G1227-IFERROR(INDEX('Products'!$E$6:$E$505,MATCH($B1227,'Products'!$A$6:$A$505,0)),0)),"")</f>
      </c>
      <c r="J1227" s="12"/>
    </row>
    <row r="1228" spans="1:10" x14ac:dyDescent="0.25">
      <c r="A1228" s="17"/>
      <c r="B1228" s="12"/>
      <c r="C1228" s="16">
        <f>IF($B1228="","",IFERROR(INDEX('Products'!$B$6:$B$505,MATCH($B1228,'Products'!$A$6:$A$505,0)),"Unknown code"))</f>
      </c>
      <c r="D1228" s="12"/>
      <c r="E1228" s="14"/>
      <c r="F1228" s="14"/>
      <c r="G1228" s="15">
        <f>IF(OR($B1228="",$D1228=""),"",IF($F1228&lt;&gt;"",$F1228,IFERROR(IF($D1228="In",INDEX('Products'!$E$6:$E$505,MATCH($B1228,'Products'!$A$6:$A$505,0)),INDEX('Products'!$F$6:$F$505,MATCH($B1228,'Products'!$A$6:$A$505,0))),"")))</f>
      </c>
      <c r="H1228" s="15">
        <f>IF(OR($E1228="",$G1228=""),"",$E1228*$G1228)</f>
      </c>
      <c r="I1228" s="15">
        <f>IF(AND($D1228="Out",$E1228&lt;&gt;"",$G1228&lt;&gt;""),$E1228*($G1228-IFERROR(INDEX('Products'!$E$6:$E$505,MATCH($B1228,'Products'!$A$6:$A$505,0)),0)),"")</f>
      </c>
      <c r="J1228" s="12"/>
    </row>
    <row r="1229" spans="1:10" x14ac:dyDescent="0.25">
      <c r="A1229" s="17"/>
      <c r="B1229" s="12"/>
      <c r="C1229" s="16">
        <f>IF($B1229="","",IFERROR(INDEX('Products'!$B$6:$B$505,MATCH($B1229,'Products'!$A$6:$A$505,0)),"Unknown code"))</f>
      </c>
      <c r="D1229" s="12"/>
      <c r="E1229" s="14"/>
      <c r="F1229" s="14"/>
      <c r="G1229" s="15">
        <f>IF(OR($B1229="",$D1229=""),"",IF($F1229&lt;&gt;"",$F1229,IFERROR(IF($D1229="In",INDEX('Products'!$E$6:$E$505,MATCH($B1229,'Products'!$A$6:$A$505,0)),INDEX('Products'!$F$6:$F$505,MATCH($B1229,'Products'!$A$6:$A$505,0))),"")))</f>
      </c>
      <c r="H1229" s="15">
        <f>IF(OR($E1229="",$G1229=""),"",$E1229*$G1229)</f>
      </c>
      <c r="I1229" s="15">
        <f>IF(AND($D1229="Out",$E1229&lt;&gt;"",$G1229&lt;&gt;""),$E1229*($G1229-IFERROR(INDEX('Products'!$E$6:$E$505,MATCH($B1229,'Products'!$A$6:$A$505,0)),0)),"")</f>
      </c>
      <c r="J1229" s="12"/>
    </row>
    <row r="1230" spans="1:10" x14ac:dyDescent="0.25">
      <c r="A1230" s="17"/>
      <c r="B1230" s="12"/>
      <c r="C1230" s="16">
        <f>IF($B1230="","",IFERROR(INDEX('Products'!$B$6:$B$505,MATCH($B1230,'Products'!$A$6:$A$505,0)),"Unknown code"))</f>
      </c>
      <c r="D1230" s="12"/>
      <c r="E1230" s="14"/>
      <c r="F1230" s="14"/>
      <c r="G1230" s="15">
        <f>IF(OR($B1230="",$D1230=""),"",IF($F1230&lt;&gt;"",$F1230,IFERROR(IF($D1230="In",INDEX('Products'!$E$6:$E$505,MATCH($B1230,'Products'!$A$6:$A$505,0)),INDEX('Products'!$F$6:$F$505,MATCH($B1230,'Products'!$A$6:$A$505,0))),"")))</f>
      </c>
      <c r="H1230" s="15">
        <f>IF(OR($E1230="",$G1230=""),"",$E1230*$G1230)</f>
      </c>
      <c r="I1230" s="15">
        <f>IF(AND($D1230="Out",$E1230&lt;&gt;"",$G1230&lt;&gt;""),$E1230*($G1230-IFERROR(INDEX('Products'!$E$6:$E$505,MATCH($B1230,'Products'!$A$6:$A$505,0)),0)),"")</f>
      </c>
      <c r="J1230" s="12"/>
    </row>
    <row r="1231" spans="1:10" x14ac:dyDescent="0.25">
      <c r="A1231" s="17"/>
      <c r="B1231" s="12"/>
      <c r="C1231" s="16">
        <f>IF($B1231="","",IFERROR(INDEX('Products'!$B$6:$B$505,MATCH($B1231,'Products'!$A$6:$A$505,0)),"Unknown code"))</f>
      </c>
      <c r="D1231" s="12"/>
      <c r="E1231" s="14"/>
      <c r="F1231" s="14"/>
      <c r="G1231" s="15">
        <f>IF(OR($B1231="",$D1231=""),"",IF($F1231&lt;&gt;"",$F1231,IFERROR(IF($D1231="In",INDEX('Products'!$E$6:$E$505,MATCH($B1231,'Products'!$A$6:$A$505,0)),INDEX('Products'!$F$6:$F$505,MATCH($B1231,'Products'!$A$6:$A$505,0))),"")))</f>
      </c>
      <c r="H1231" s="15">
        <f>IF(OR($E1231="",$G1231=""),"",$E1231*$G1231)</f>
      </c>
      <c r="I1231" s="15">
        <f>IF(AND($D1231="Out",$E1231&lt;&gt;"",$G1231&lt;&gt;""),$E1231*($G1231-IFERROR(INDEX('Products'!$E$6:$E$505,MATCH($B1231,'Products'!$A$6:$A$505,0)),0)),"")</f>
      </c>
      <c r="J1231" s="12"/>
    </row>
    <row r="1232" spans="1:10" x14ac:dyDescent="0.25">
      <c r="A1232" s="17"/>
      <c r="B1232" s="12"/>
      <c r="C1232" s="16">
        <f>IF($B1232="","",IFERROR(INDEX('Products'!$B$6:$B$505,MATCH($B1232,'Products'!$A$6:$A$505,0)),"Unknown code"))</f>
      </c>
      <c r="D1232" s="12"/>
      <c r="E1232" s="14"/>
      <c r="F1232" s="14"/>
      <c r="G1232" s="15">
        <f>IF(OR($B1232="",$D1232=""),"",IF($F1232&lt;&gt;"",$F1232,IFERROR(IF($D1232="In",INDEX('Products'!$E$6:$E$505,MATCH($B1232,'Products'!$A$6:$A$505,0)),INDEX('Products'!$F$6:$F$505,MATCH($B1232,'Products'!$A$6:$A$505,0))),"")))</f>
      </c>
      <c r="H1232" s="15">
        <f>IF(OR($E1232="",$G1232=""),"",$E1232*$G1232)</f>
      </c>
      <c r="I1232" s="15">
        <f>IF(AND($D1232="Out",$E1232&lt;&gt;"",$G1232&lt;&gt;""),$E1232*($G1232-IFERROR(INDEX('Products'!$E$6:$E$505,MATCH($B1232,'Products'!$A$6:$A$505,0)),0)),"")</f>
      </c>
      <c r="J1232" s="12"/>
    </row>
    <row r="1233" spans="1:10" x14ac:dyDescent="0.25">
      <c r="A1233" s="17"/>
      <c r="B1233" s="12"/>
      <c r="C1233" s="16">
        <f>IF($B1233="","",IFERROR(INDEX('Products'!$B$6:$B$505,MATCH($B1233,'Products'!$A$6:$A$505,0)),"Unknown code"))</f>
      </c>
      <c r="D1233" s="12"/>
      <c r="E1233" s="14"/>
      <c r="F1233" s="14"/>
      <c r="G1233" s="15">
        <f>IF(OR($B1233="",$D1233=""),"",IF($F1233&lt;&gt;"",$F1233,IFERROR(IF($D1233="In",INDEX('Products'!$E$6:$E$505,MATCH($B1233,'Products'!$A$6:$A$505,0)),INDEX('Products'!$F$6:$F$505,MATCH($B1233,'Products'!$A$6:$A$505,0))),"")))</f>
      </c>
      <c r="H1233" s="15">
        <f>IF(OR($E1233="",$G1233=""),"",$E1233*$G1233)</f>
      </c>
      <c r="I1233" s="15">
        <f>IF(AND($D1233="Out",$E1233&lt;&gt;"",$G1233&lt;&gt;""),$E1233*($G1233-IFERROR(INDEX('Products'!$E$6:$E$505,MATCH($B1233,'Products'!$A$6:$A$505,0)),0)),"")</f>
      </c>
      <c r="J1233" s="12"/>
    </row>
    <row r="1234" spans="1:10" x14ac:dyDescent="0.25">
      <c r="A1234" s="17"/>
      <c r="B1234" s="12"/>
      <c r="C1234" s="16">
        <f>IF($B1234="","",IFERROR(INDEX('Products'!$B$6:$B$505,MATCH($B1234,'Products'!$A$6:$A$505,0)),"Unknown code"))</f>
      </c>
      <c r="D1234" s="12"/>
      <c r="E1234" s="14"/>
      <c r="F1234" s="14"/>
      <c r="G1234" s="15">
        <f>IF(OR($B1234="",$D1234=""),"",IF($F1234&lt;&gt;"",$F1234,IFERROR(IF($D1234="In",INDEX('Products'!$E$6:$E$505,MATCH($B1234,'Products'!$A$6:$A$505,0)),INDEX('Products'!$F$6:$F$505,MATCH($B1234,'Products'!$A$6:$A$505,0))),"")))</f>
      </c>
      <c r="H1234" s="15">
        <f>IF(OR($E1234="",$G1234=""),"",$E1234*$G1234)</f>
      </c>
      <c r="I1234" s="15">
        <f>IF(AND($D1234="Out",$E1234&lt;&gt;"",$G1234&lt;&gt;""),$E1234*($G1234-IFERROR(INDEX('Products'!$E$6:$E$505,MATCH($B1234,'Products'!$A$6:$A$505,0)),0)),"")</f>
      </c>
      <c r="J1234" s="12"/>
    </row>
    <row r="1235" spans="1:10" x14ac:dyDescent="0.25">
      <c r="A1235" s="17"/>
      <c r="B1235" s="12"/>
      <c r="C1235" s="16">
        <f>IF($B1235="","",IFERROR(INDEX('Products'!$B$6:$B$505,MATCH($B1235,'Products'!$A$6:$A$505,0)),"Unknown code"))</f>
      </c>
      <c r="D1235" s="12"/>
      <c r="E1235" s="14"/>
      <c r="F1235" s="14"/>
      <c r="G1235" s="15">
        <f>IF(OR($B1235="",$D1235=""),"",IF($F1235&lt;&gt;"",$F1235,IFERROR(IF($D1235="In",INDEX('Products'!$E$6:$E$505,MATCH($B1235,'Products'!$A$6:$A$505,0)),INDEX('Products'!$F$6:$F$505,MATCH($B1235,'Products'!$A$6:$A$505,0))),"")))</f>
      </c>
      <c r="H1235" s="15">
        <f>IF(OR($E1235="",$G1235=""),"",$E1235*$G1235)</f>
      </c>
      <c r="I1235" s="15">
        <f>IF(AND($D1235="Out",$E1235&lt;&gt;"",$G1235&lt;&gt;""),$E1235*($G1235-IFERROR(INDEX('Products'!$E$6:$E$505,MATCH($B1235,'Products'!$A$6:$A$505,0)),0)),"")</f>
      </c>
      <c r="J1235" s="12"/>
    </row>
    <row r="1236" spans="1:10" x14ac:dyDescent="0.25">
      <c r="A1236" s="17"/>
      <c r="B1236" s="12"/>
      <c r="C1236" s="16">
        <f>IF($B1236="","",IFERROR(INDEX('Products'!$B$6:$B$505,MATCH($B1236,'Products'!$A$6:$A$505,0)),"Unknown code"))</f>
      </c>
      <c r="D1236" s="12"/>
      <c r="E1236" s="14"/>
      <c r="F1236" s="14"/>
      <c r="G1236" s="15">
        <f>IF(OR($B1236="",$D1236=""),"",IF($F1236&lt;&gt;"",$F1236,IFERROR(IF($D1236="In",INDEX('Products'!$E$6:$E$505,MATCH($B1236,'Products'!$A$6:$A$505,0)),INDEX('Products'!$F$6:$F$505,MATCH($B1236,'Products'!$A$6:$A$505,0))),"")))</f>
      </c>
      <c r="H1236" s="15">
        <f>IF(OR($E1236="",$G1236=""),"",$E1236*$G1236)</f>
      </c>
      <c r="I1236" s="15">
        <f>IF(AND($D1236="Out",$E1236&lt;&gt;"",$G1236&lt;&gt;""),$E1236*($G1236-IFERROR(INDEX('Products'!$E$6:$E$505,MATCH($B1236,'Products'!$A$6:$A$505,0)),0)),"")</f>
      </c>
      <c r="J1236" s="12"/>
    </row>
    <row r="1237" spans="1:10" x14ac:dyDescent="0.25">
      <c r="A1237" s="17"/>
      <c r="B1237" s="12"/>
      <c r="C1237" s="16">
        <f>IF($B1237="","",IFERROR(INDEX('Products'!$B$6:$B$505,MATCH($B1237,'Products'!$A$6:$A$505,0)),"Unknown code"))</f>
      </c>
      <c r="D1237" s="12"/>
      <c r="E1237" s="14"/>
      <c r="F1237" s="14"/>
      <c r="G1237" s="15">
        <f>IF(OR($B1237="",$D1237=""),"",IF($F1237&lt;&gt;"",$F1237,IFERROR(IF($D1237="In",INDEX('Products'!$E$6:$E$505,MATCH($B1237,'Products'!$A$6:$A$505,0)),INDEX('Products'!$F$6:$F$505,MATCH($B1237,'Products'!$A$6:$A$505,0))),"")))</f>
      </c>
      <c r="H1237" s="15">
        <f>IF(OR($E1237="",$G1237=""),"",$E1237*$G1237)</f>
      </c>
      <c r="I1237" s="15">
        <f>IF(AND($D1237="Out",$E1237&lt;&gt;"",$G1237&lt;&gt;""),$E1237*($G1237-IFERROR(INDEX('Products'!$E$6:$E$505,MATCH($B1237,'Products'!$A$6:$A$505,0)),0)),"")</f>
      </c>
      <c r="J1237" s="12"/>
    </row>
    <row r="1238" spans="1:10" x14ac:dyDescent="0.25">
      <c r="A1238" s="17"/>
      <c r="B1238" s="12"/>
      <c r="C1238" s="16">
        <f>IF($B1238="","",IFERROR(INDEX('Products'!$B$6:$B$505,MATCH($B1238,'Products'!$A$6:$A$505,0)),"Unknown code"))</f>
      </c>
      <c r="D1238" s="12"/>
      <c r="E1238" s="14"/>
      <c r="F1238" s="14"/>
      <c r="G1238" s="15">
        <f>IF(OR($B1238="",$D1238=""),"",IF($F1238&lt;&gt;"",$F1238,IFERROR(IF($D1238="In",INDEX('Products'!$E$6:$E$505,MATCH($B1238,'Products'!$A$6:$A$505,0)),INDEX('Products'!$F$6:$F$505,MATCH($B1238,'Products'!$A$6:$A$505,0))),"")))</f>
      </c>
      <c r="H1238" s="15">
        <f>IF(OR($E1238="",$G1238=""),"",$E1238*$G1238)</f>
      </c>
      <c r="I1238" s="15">
        <f>IF(AND($D1238="Out",$E1238&lt;&gt;"",$G1238&lt;&gt;""),$E1238*($G1238-IFERROR(INDEX('Products'!$E$6:$E$505,MATCH($B1238,'Products'!$A$6:$A$505,0)),0)),"")</f>
      </c>
      <c r="J1238" s="12"/>
    </row>
    <row r="1239" spans="1:10" x14ac:dyDescent="0.25">
      <c r="A1239" s="17"/>
      <c r="B1239" s="12"/>
      <c r="C1239" s="16">
        <f>IF($B1239="","",IFERROR(INDEX('Products'!$B$6:$B$505,MATCH($B1239,'Products'!$A$6:$A$505,0)),"Unknown code"))</f>
      </c>
      <c r="D1239" s="12"/>
      <c r="E1239" s="14"/>
      <c r="F1239" s="14"/>
      <c r="G1239" s="15">
        <f>IF(OR($B1239="",$D1239=""),"",IF($F1239&lt;&gt;"",$F1239,IFERROR(IF($D1239="In",INDEX('Products'!$E$6:$E$505,MATCH($B1239,'Products'!$A$6:$A$505,0)),INDEX('Products'!$F$6:$F$505,MATCH($B1239,'Products'!$A$6:$A$505,0))),"")))</f>
      </c>
      <c r="H1239" s="15">
        <f>IF(OR($E1239="",$G1239=""),"",$E1239*$G1239)</f>
      </c>
      <c r="I1239" s="15">
        <f>IF(AND($D1239="Out",$E1239&lt;&gt;"",$G1239&lt;&gt;""),$E1239*($G1239-IFERROR(INDEX('Products'!$E$6:$E$505,MATCH($B1239,'Products'!$A$6:$A$505,0)),0)),"")</f>
      </c>
      <c r="J1239" s="12"/>
    </row>
    <row r="1240" spans="1:10" x14ac:dyDescent="0.25">
      <c r="A1240" s="17"/>
      <c r="B1240" s="12"/>
      <c r="C1240" s="16">
        <f>IF($B1240="","",IFERROR(INDEX('Products'!$B$6:$B$505,MATCH($B1240,'Products'!$A$6:$A$505,0)),"Unknown code"))</f>
      </c>
      <c r="D1240" s="12"/>
      <c r="E1240" s="14"/>
      <c r="F1240" s="14"/>
      <c r="G1240" s="15">
        <f>IF(OR($B1240="",$D1240=""),"",IF($F1240&lt;&gt;"",$F1240,IFERROR(IF($D1240="In",INDEX('Products'!$E$6:$E$505,MATCH($B1240,'Products'!$A$6:$A$505,0)),INDEX('Products'!$F$6:$F$505,MATCH($B1240,'Products'!$A$6:$A$505,0))),"")))</f>
      </c>
      <c r="H1240" s="15">
        <f>IF(OR($E1240="",$G1240=""),"",$E1240*$G1240)</f>
      </c>
      <c r="I1240" s="15">
        <f>IF(AND($D1240="Out",$E1240&lt;&gt;"",$G1240&lt;&gt;""),$E1240*($G1240-IFERROR(INDEX('Products'!$E$6:$E$505,MATCH($B1240,'Products'!$A$6:$A$505,0)),0)),"")</f>
      </c>
      <c r="J1240" s="12"/>
    </row>
    <row r="1241" spans="1:10" x14ac:dyDescent="0.25">
      <c r="A1241" s="17"/>
      <c r="B1241" s="12"/>
      <c r="C1241" s="16">
        <f>IF($B1241="","",IFERROR(INDEX('Products'!$B$6:$B$505,MATCH($B1241,'Products'!$A$6:$A$505,0)),"Unknown code"))</f>
      </c>
      <c r="D1241" s="12"/>
      <c r="E1241" s="14"/>
      <c r="F1241" s="14"/>
      <c r="G1241" s="15">
        <f>IF(OR($B1241="",$D1241=""),"",IF($F1241&lt;&gt;"",$F1241,IFERROR(IF($D1241="In",INDEX('Products'!$E$6:$E$505,MATCH($B1241,'Products'!$A$6:$A$505,0)),INDEX('Products'!$F$6:$F$505,MATCH($B1241,'Products'!$A$6:$A$505,0))),"")))</f>
      </c>
      <c r="H1241" s="15">
        <f>IF(OR($E1241="",$G1241=""),"",$E1241*$G1241)</f>
      </c>
      <c r="I1241" s="15">
        <f>IF(AND($D1241="Out",$E1241&lt;&gt;"",$G1241&lt;&gt;""),$E1241*($G1241-IFERROR(INDEX('Products'!$E$6:$E$505,MATCH($B1241,'Products'!$A$6:$A$505,0)),0)),"")</f>
      </c>
      <c r="J1241" s="12"/>
    </row>
    <row r="1242" spans="1:10" x14ac:dyDescent="0.25">
      <c r="A1242" s="17"/>
      <c r="B1242" s="12"/>
      <c r="C1242" s="16">
        <f>IF($B1242="","",IFERROR(INDEX('Products'!$B$6:$B$505,MATCH($B1242,'Products'!$A$6:$A$505,0)),"Unknown code"))</f>
      </c>
      <c r="D1242" s="12"/>
      <c r="E1242" s="14"/>
      <c r="F1242" s="14"/>
      <c r="G1242" s="15">
        <f>IF(OR($B1242="",$D1242=""),"",IF($F1242&lt;&gt;"",$F1242,IFERROR(IF($D1242="In",INDEX('Products'!$E$6:$E$505,MATCH($B1242,'Products'!$A$6:$A$505,0)),INDEX('Products'!$F$6:$F$505,MATCH($B1242,'Products'!$A$6:$A$505,0))),"")))</f>
      </c>
      <c r="H1242" s="15">
        <f>IF(OR($E1242="",$G1242=""),"",$E1242*$G1242)</f>
      </c>
      <c r="I1242" s="15">
        <f>IF(AND($D1242="Out",$E1242&lt;&gt;"",$G1242&lt;&gt;""),$E1242*($G1242-IFERROR(INDEX('Products'!$E$6:$E$505,MATCH($B1242,'Products'!$A$6:$A$505,0)),0)),"")</f>
      </c>
      <c r="J1242" s="12"/>
    </row>
    <row r="1243" spans="1:10" x14ac:dyDescent="0.25">
      <c r="A1243" s="17"/>
      <c r="B1243" s="12"/>
      <c r="C1243" s="16">
        <f>IF($B1243="","",IFERROR(INDEX('Products'!$B$6:$B$505,MATCH($B1243,'Products'!$A$6:$A$505,0)),"Unknown code"))</f>
      </c>
      <c r="D1243" s="12"/>
      <c r="E1243" s="14"/>
      <c r="F1243" s="14"/>
      <c r="G1243" s="15">
        <f>IF(OR($B1243="",$D1243=""),"",IF($F1243&lt;&gt;"",$F1243,IFERROR(IF($D1243="In",INDEX('Products'!$E$6:$E$505,MATCH($B1243,'Products'!$A$6:$A$505,0)),INDEX('Products'!$F$6:$F$505,MATCH($B1243,'Products'!$A$6:$A$505,0))),"")))</f>
      </c>
      <c r="H1243" s="15">
        <f>IF(OR($E1243="",$G1243=""),"",$E1243*$G1243)</f>
      </c>
      <c r="I1243" s="15">
        <f>IF(AND($D1243="Out",$E1243&lt;&gt;"",$G1243&lt;&gt;""),$E1243*($G1243-IFERROR(INDEX('Products'!$E$6:$E$505,MATCH($B1243,'Products'!$A$6:$A$505,0)),0)),"")</f>
      </c>
      <c r="J1243" s="12"/>
    </row>
    <row r="1244" spans="1:10" x14ac:dyDescent="0.25">
      <c r="A1244" s="17"/>
      <c r="B1244" s="12"/>
      <c r="C1244" s="16">
        <f>IF($B1244="","",IFERROR(INDEX('Products'!$B$6:$B$505,MATCH($B1244,'Products'!$A$6:$A$505,0)),"Unknown code"))</f>
      </c>
      <c r="D1244" s="12"/>
      <c r="E1244" s="14"/>
      <c r="F1244" s="14"/>
      <c r="G1244" s="15">
        <f>IF(OR($B1244="",$D1244=""),"",IF($F1244&lt;&gt;"",$F1244,IFERROR(IF($D1244="In",INDEX('Products'!$E$6:$E$505,MATCH($B1244,'Products'!$A$6:$A$505,0)),INDEX('Products'!$F$6:$F$505,MATCH($B1244,'Products'!$A$6:$A$505,0))),"")))</f>
      </c>
      <c r="H1244" s="15">
        <f>IF(OR($E1244="",$G1244=""),"",$E1244*$G1244)</f>
      </c>
      <c r="I1244" s="15">
        <f>IF(AND($D1244="Out",$E1244&lt;&gt;"",$G1244&lt;&gt;""),$E1244*($G1244-IFERROR(INDEX('Products'!$E$6:$E$505,MATCH($B1244,'Products'!$A$6:$A$505,0)),0)),"")</f>
      </c>
      <c r="J1244" s="12"/>
    </row>
    <row r="1245" spans="1:10" x14ac:dyDescent="0.25">
      <c r="A1245" s="17"/>
      <c r="B1245" s="12"/>
      <c r="C1245" s="16">
        <f>IF($B1245="","",IFERROR(INDEX('Products'!$B$6:$B$505,MATCH($B1245,'Products'!$A$6:$A$505,0)),"Unknown code"))</f>
      </c>
      <c r="D1245" s="12"/>
      <c r="E1245" s="14"/>
      <c r="F1245" s="14"/>
      <c r="G1245" s="15">
        <f>IF(OR($B1245="",$D1245=""),"",IF($F1245&lt;&gt;"",$F1245,IFERROR(IF($D1245="In",INDEX('Products'!$E$6:$E$505,MATCH($B1245,'Products'!$A$6:$A$505,0)),INDEX('Products'!$F$6:$F$505,MATCH($B1245,'Products'!$A$6:$A$505,0))),"")))</f>
      </c>
      <c r="H1245" s="15">
        <f>IF(OR($E1245="",$G1245=""),"",$E1245*$G1245)</f>
      </c>
      <c r="I1245" s="15">
        <f>IF(AND($D1245="Out",$E1245&lt;&gt;"",$G1245&lt;&gt;""),$E1245*($G1245-IFERROR(INDEX('Products'!$E$6:$E$505,MATCH($B1245,'Products'!$A$6:$A$505,0)),0)),"")</f>
      </c>
      <c r="J1245" s="12"/>
    </row>
    <row r="1246" spans="1:10" x14ac:dyDescent="0.25">
      <c r="A1246" s="17"/>
      <c r="B1246" s="12"/>
      <c r="C1246" s="16">
        <f>IF($B1246="","",IFERROR(INDEX('Products'!$B$6:$B$505,MATCH($B1246,'Products'!$A$6:$A$505,0)),"Unknown code"))</f>
      </c>
      <c r="D1246" s="12"/>
      <c r="E1246" s="14"/>
      <c r="F1246" s="14"/>
      <c r="G1246" s="15">
        <f>IF(OR($B1246="",$D1246=""),"",IF($F1246&lt;&gt;"",$F1246,IFERROR(IF($D1246="In",INDEX('Products'!$E$6:$E$505,MATCH($B1246,'Products'!$A$6:$A$505,0)),INDEX('Products'!$F$6:$F$505,MATCH($B1246,'Products'!$A$6:$A$505,0))),"")))</f>
      </c>
      <c r="H1246" s="15">
        <f>IF(OR($E1246="",$G1246=""),"",$E1246*$G1246)</f>
      </c>
      <c r="I1246" s="15">
        <f>IF(AND($D1246="Out",$E1246&lt;&gt;"",$G1246&lt;&gt;""),$E1246*($G1246-IFERROR(INDEX('Products'!$E$6:$E$505,MATCH($B1246,'Products'!$A$6:$A$505,0)),0)),"")</f>
      </c>
      <c r="J1246" s="12"/>
    </row>
    <row r="1247" spans="1:10" x14ac:dyDescent="0.25">
      <c r="A1247" s="17"/>
      <c r="B1247" s="12"/>
      <c r="C1247" s="16">
        <f>IF($B1247="","",IFERROR(INDEX('Products'!$B$6:$B$505,MATCH($B1247,'Products'!$A$6:$A$505,0)),"Unknown code"))</f>
      </c>
      <c r="D1247" s="12"/>
      <c r="E1247" s="14"/>
      <c r="F1247" s="14"/>
      <c r="G1247" s="15">
        <f>IF(OR($B1247="",$D1247=""),"",IF($F1247&lt;&gt;"",$F1247,IFERROR(IF($D1247="In",INDEX('Products'!$E$6:$E$505,MATCH($B1247,'Products'!$A$6:$A$505,0)),INDEX('Products'!$F$6:$F$505,MATCH($B1247,'Products'!$A$6:$A$505,0))),"")))</f>
      </c>
      <c r="H1247" s="15">
        <f>IF(OR($E1247="",$G1247=""),"",$E1247*$G1247)</f>
      </c>
      <c r="I1247" s="15">
        <f>IF(AND($D1247="Out",$E1247&lt;&gt;"",$G1247&lt;&gt;""),$E1247*($G1247-IFERROR(INDEX('Products'!$E$6:$E$505,MATCH($B1247,'Products'!$A$6:$A$505,0)),0)),"")</f>
      </c>
      <c r="J1247" s="12"/>
    </row>
    <row r="1248" spans="1:10" x14ac:dyDescent="0.25">
      <c r="A1248" s="17"/>
      <c r="B1248" s="12"/>
      <c r="C1248" s="16">
        <f>IF($B1248="","",IFERROR(INDEX('Products'!$B$6:$B$505,MATCH($B1248,'Products'!$A$6:$A$505,0)),"Unknown code"))</f>
      </c>
      <c r="D1248" s="12"/>
      <c r="E1248" s="14"/>
      <c r="F1248" s="14"/>
      <c r="G1248" s="15">
        <f>IF(OR($B1248="",$D1248=""),"",IF($F1248&lt;&gt;"",$F1248,IFERROR(IF($D1248="In",INDEX('Products'!$E$6:$E$505,MATCH($B1248,'Products'!$A$6:$A$505,0)),INDEX('Products'!$F$6:$F$505,MATCH($B1248,'Products'!$A$6:$A$505,0))),"")))</f>
      </c>
      <c r="H1248" s="15">
        <f>IF(OR($E1248="",$G1248=""),"",$E1248*$G1248)</f>
      </c>
      <c r="I1248" s="15">
        <f>IF(AND($D1248="Out",$E1248&lt;&gt;"",$G1248&lt;&gt;""),$E1248*($G1248-IFERROR(INDEX('Products'!$E$6:$E$505,MATCH($B1248,'Products'!$A$6:$A$505,0)),0)),"")</f>
      </c>
      <c r="J1248" s="12"/>
    </row>
    <row r="1249" spans="1:10" x14ac:dyDescent="0.25">
      <c r="A1249" s="17"/>
      <c r="B1249" s="12"/>
      <c r="C1249" s="16">
        <f>IF($B1249="","",IFERROR(INDEX('Products'!$B$6:$B$505,MATCH($B1249,'Products'!$A$6:$A$505,0)),"Unknown code"))</f>
      </c>
      <c r="D1249" s="12"/>
      <c r="E1249" s="14"/>
      <c r="F1249" s="14"/>
      <c r="G1249" s="15">
        <f>IF(OR($B1249="",$D1249=""),"",IF($F1249&lt;&gt;"",$F1249,IFERROR(IF($D1249="In",INDEX('Products'!$E$6:$E$505,MATCH($B1249,'Products'!$A$6:$A$505,0)),INDEX('Products'!$F$6:$F$505,MATCH($B1249,'Products'!$A$6:$A$505,0))),"")))</f>
      </c>
      <c r="H1249" s="15">
        <f>IF(OR($E1249="",$G1249=""),"",$E1249*$G1249)</f>
      </c>
      <c r="I1249" s="15">
        <f>IF(AND($D1249="Out",$E1249&lt;&gt;"",$G1249&lt;&gt;""),$E1249*($G1249-IFERROR(INDEX('Products'!$E$6:$E$505,MATCH($B1249,'Products'!$A$6:$A$505,0)),0)),"")</f>
      </c>
      <c r="J1249" s="12"/>
    </row>
    <row r="1250" spans="1:10" x14ac:dyDescent="0.25">
      <c r="A1250" s="17"/>
      <c r="B1250" s="12"/>
      <c r="C1250" s="16">
        <f>IF($B1250="","",IFERROR(INDEX('Products'!$B$6:$B$505,MATCH($B1250,'Products'!$A$6:$A$505,0)),"Unknown code"))</f>
      </c>
      <c r="D1250" s="12"/>
      <c r="E1250" s="14"/>
      <c r="F1250" s="14"/>
      <c r="G1250" s="15">
        <f>IF(OR($B1250="",$D1250=""),"",IF($F1250&lt;&gt;"",$F1250,IFERROR(IF($D1250="In",INDEX('Products'!$E$6:$E$505,MATCH($B1250,'Products'!$A$6:$A$505,0)),INDEX('Products'!$F$6:$F$505,MATCH($B1250,'Products'!$A$6:$A$505,0))),"")))</f>
      </c>
      <c r="H1250" s="15">
        <f>IF(OR($E1250="",$G1250=""),"",$E1250*$G1250)</f>
      </c>
      <c r="I1250" s="15">
        <f>IF(AND($D1250="Out",$E1250&lt;&gt;"",$G1250&lt;&gt;""),$E1250*($G1250-IFERROR(INDEX('Products'!$E$6:$E$505,MATCH($B1250,'Products'!$A$6:$A$505,0)),0)),"")</f>
      </c>
      <c r="J1250" s="12"/>
    </row>
    <row r="1251" spans="1:10" x14ac:dyDescent="0.25">
      <c r="A1251" s="17"/>
      <c r="B1251" s="12"/>
      <c r="C1251" s="16">
        <f>IF($B1251="","",IFERROR(INDEX('Products'!$B$6:$B$505,MATCH($B1251,'Products'!$A$6:$A$505,0)),"Unknown code"))</f>
      </c>
      <c r="D1251" s="12"/>
      <c r="E1251" s="14"/>
      <c r="F1251" s="14"/>
      <c r="G1251" s="15">
        <f>IF(OR($B1251="",$D1251=""),"",IF($F1251&lt;&gt;"",$F1251,IFERROR(IF($D1251="In",INDEX('Products'!$E$6:$E$505,MATCH($B1251,'Products'!$A$6:$A$505,0)),INDEX('Products'!$F$6:$F$505,MATCH($B1251,'Products'!$A$6:$A$505,0))),"")))</f>
      </c>
      <c r="H1251" s="15">
        <f>IF(OR($E1251="",$G1251=""),"",$E1251*$G1251)</f>
      </c>
      <c r="I1251" s="15">
        <f>IF(AND($D1251="Out",$E1251&lt;&gt;"",$G1251&lt;&gt;""),$E1251*($G1251-IFERROR(INDEX('Products'!$E$6:$E$505,MATCH($B1251,'Products'!$A$6:$A$505,0)),0)),"")</f>
      </c>
      <c r="J1251" s="12"/>
    </row>
    <row r="1252" spans="1:10" x14ac:dyDescent="0.25">
      <c r="A1252" s="17"/>
      <c r="B1252" s="12"/>
      <c r="C1252" s="16">
        <f>IF($B1252="","",IFERROR(INDEX('Products'!$B$6:$B$505,MATCH($B1252,'Products'!$A$6:$A$505,0)),"Unknown code"))</f>
      </c>
      <c r="D1252" s="12"/>
      <c r="E1252" s="14"/>
      <c r="F1252" s="14"/>
      <c r="G1252" s="15">
        <f>IF(OR($B1252="",$D1252=""),"",IF($F1252&lt;&gt;"",$F1252,IFERROR(IF($D1252="In",INDEX('Products'!$E$6:$E$505,MATCH($B1252,'Products'!$A$6:$A$505,0)),INDEX('Products'!$F$6:$F$505,MATCH($B1252,'Products'!$A$6:$A$505,0))),"")))</f>
      </c>
      <c r="H1252" s="15">
        <f>IF(OR($E1252="",$G1252=""),"",$E1252*$G1252)</f>
      </c>
      <c r="I1252" s="15">
        <f>IF(AND($D1252="Out",$E1252&lt;&gt;"",$G1252&lt;&gt;""),$E1252*($G1252-IFERROR(INDEX('Products'!$E$6:$E$505,MATCH($B1252,'Products'!$A$6:$A$505,0)),0)),"")</f>
      </c>
      <c r="J1252" s="12"/>
    </row>
    <row r="1253" spans="1:10" x14ac:dyDescent="0.25">
      <c r="A1253" s="17"/>
      <c r="B1253" s="12"/>
      <c r="C1253" s="16">
        <f>IF($B1253="","",IFERROR(INDEX('Products'!$B$6:$B$505,MATCH($B1253,'Products'!$A$6:$A$505,0)),"Unknown code"))</f>
      </c>
      <c r="D1253" s="12"/>
      <c r="E1253" s="14"/>
      <c r="F1253" s="14"/>
      <c r="G1253" s="15">
        <f>IF(OR($B1253="",$D1253=""),"",IF($F1253&lt;&gt;"",$F1253,IFERROR(IF($D1253="In",INDEX('Products'!$E$6:$E$505,MATCH($B1253,'Products'!$A$6:$A$505,0)),INDEX('Products'!$F$6:$F$505,MATCH($B1253,'Products'!$A$6:$A$505,0))),"")))</f>
      </c>
      <c r="H1253" s="15">
        <f>IF(OR($E1253="",$G1253=""),"",$E1253*$G1253)</f>
      </c>
      <c r="I1253" s="15">
        <f>IF(AND($D1253="Out",$E1253&lt;&gt;"",$G1253&lt;&gt;""),$E1253*($G1253-IFERROR(INDEX('Products'!$E$6:$E$505,MATCH($B1253,'Products'!$A$6:$A$505,0)),0)),"")</f>
      </c>
      <c r="J1253" s="12"/>
    </row>
    <row r="1254" spans="1:10" x14ac:dyDescent="0.25">
      <c r="A1254" s="17"/>
      <c r="B1254" s="12"/>
      <c r="C1254" s="16">
        <f>IF($B1254="","",IFERROR(INDEX('Products'!$B$6:$B$505,MATCH($B1254,'Products'!$A$6:$A$505,0)),"Unknown code"))</f>
      </c>
      <c r="D1254" s="12"/>
      <c r="E1254" s="14"/>
      <c r="F1254" s="14"/>
      <c r="G1254" s="15">
        <f>IF(OR($B1254="",$D1254=""),"",IF($F1254&lt;&gt;"",$F1254,IFERROR(IF($D1254="In",INDEX('Products'!$E$6:$E$505,MATCH($B1254,'Products'!$A$6:$A$505,0)),INDEX('Products'!$F$6:$F$505,MATCH($B1254,'Products'!$A$6:$A$505,0))),"")))</f>
      </c>
      <c r="H1254" s="15">
        <f>IF(OR($E1254="",$G1254=""),"",$E1254*$G1254)</f>
      </c>
      <c r="I1254" s="15">
        <f>IF(AND($D1254="Out",$E1254&lt;&gt;"",$G1254&lt;&gt;""),$E1254*($G1254-IFERROR(INDEX('Products'!$E$6:$E$505,MATCH($B1254,'Products'!$A$6:$A$505,0)),0)),"")</f>
      </c>
      <c r="J1254" s="12"/>
    </row>
    <row r="1255" spans="1:10" x14ac:dyDescent="0.25">
      <c r="A1255" s="17"/>
      <c r="B1255" s="12"/>
      <c r="C1255" s="16">
        <f>IF($B1255="","",IFERROR(INDEX('Products'!$B$6:$B$505,MATCH($B1255,'Products'!$A$6:$A$505,0)),"Unknown code"))</f>
      </c>
      <c r="D1255" s="12"/>
      <c r="E1255" s="14"/>
      <c r="F1255" s="14"/>
      <c r="G1255" s="15">
        <f>IF(OR($B1255="",$D1255=""),"",IF($F1255&lt;&gt;"",$F1255,IFERROR(IF($D1255="In",INDEX('Products'!$E$6:$E$505,MATCH($B1255,'Products'!$A$6:$A$505,0)),INDEX('Products'!$F$6:$F$505,MATCH($B1255,'Products'!$A$6:$A$505,0))),"")))</f>
      </c>
      <c r="H1255" s="15">
        <f>IF(OR($E1255="",$G1255=""),"",$E1255*$G1255)</f>
      </c>
      <c r="I1255" s="15">
        <f>IF(AND($D1255="Out",$E1255&lt;&gt;"",$G1255&lt;&gt;""),$E1255*($G1255-IFERROR(INDEX('Products'!$E$6:$E$505,MATCH($B1255,'Products'!$A$6:$A$505,0)),0)),"")</f>
      </c>
      <c r="J1255" s="12"/>
    </row>
    <row r="1256" spans="1:10" x14ac:dyDescent="0.25">
      <c r="A1256" s="17"/>
      <c r="B1256" s="12"/>
      <c r="C1256" s="16">
        <f>IF($B1256="","",IFERROR(INDEX('Products'!$B$6:$B$505,MATCH($B1256,'Products'!$A$6:$A$505,0)),"Unknown code"))</f>
      </c>
      <c r="D1256" s="12"/>
      <c r="E1256" s="14"/>
      <c r="F1256" s="14"/>
      <c r="G1256" s="15">
        <f>IF(OR($B1256="",$D1256=""),"",IF($F1256&lt;&gt;"",$F1256,IFERROR(IF($D1256="In",INDEX('Products'!$E$6:$E$505,MATCH($B1256,'Products'!$A$6:$A$505,0)),INDEX('Products'!$F$6:$F$505,MATCH($B1256,'Products'!$A$6:$A$505,0))),"")))</f>
      </c>
      <c r="H1256" s="15">
        <f>IF(OR($E1256="",$G1256=""),"",$E1256*$G1256)</f>
      </c>
      <c r="I1256" s="15">
        <f>IF(AND($D1256="Out",$E1256&lt;&gt;"",$G1256&lt;&gt;""),$E1256*($G1256-IFERROR(INDEX('Products'!$E$6:$E$505,MATCH($B1256,'Products'!$A$6:$A$505,0)),0)),"")</f>
      </c>
      <c r="J1256" s="12"/>
    </row>
    <row r="1257" spans="1:10" x14ac:dyDescent="0.25">
      <c r="A1257" s="17"/>
      <c r="B1257" s="12"/>
      <c r="C1257" s="16">
        <f>IF($B1257="","",IFERROR(INDEX('Products'!$B$6:$B$505,MATCH($B1257,'Products'!$A$6:$A$505,0)),"Unknown code"))</f>
      </c>
      <c r="D1257" s="12"/>
      <c r="E1257" s="14"/>
      <c r="F1257" s="14"/>
      <c r="G1257" s="15">
        <f>IF(OR($B1257="",$D1257=""),"",IF($F1257&lt;&gt;"",$F1257,IFERROR(IF($D1257="In",INDEX('Products'!$E$6:$E$505,MATCH($B1257,'Products'!$A$6:$A$505,0)),INDEX('Products'!$F$6:$F$505,MATCH($B1257,'Products'!$A$6:$A$505,0))),"")))</f>
      </c>
      <c r="H1257" s="15">
        <f>IF(OR($E1257="",$G1257=""),"",$E1257*$G1257)</f>
      </c>
      <c r="I1257" s="15">
        <f>IF(AND($D1257="Out",$E1257&lt;&gt;"",$G1257&lt;&gt;""),$E1257*($G1257-IFERROR(INDEX('Products'!$E$6:$E$505,MATCH($B1257,'Products'!$A$6:$A$505,0)),0)),"")</f>
      </c>
      <c r="J1257" s="12"/>
    </row>
    <row r="1258" spans="1:10" x14ac:dyDescent="0.25">
      <c r="A1258" s="17"/>
      <c r="B1258" s="12"/>
      <c r="C1258" s="16">
        <f>IF($B1258="","",IFERROR(INDEX('Products'!$B$6:$B$505,MATCH($B1258,'Products'!$A$6:$A$505,0)),"Unknown code"))</f>
      </c>
      <c r="D1258" s="12"/>
      <c r="E1258" s="14"/>
      <c r="F1258" s="14"/>
      <c r="G1258" s="15">
        <f>IF(OR($B1258="",$D1258=""),"",IF($F1258&lt;&gt;"",$F1258,IFERROR(IF($D1258="In",INDEX('Products'!$E$6:$E$505,MATCH($B1258,'Products'!$A$6:$A$505,0)),INDEX('Products'!$F$6:$F$505,MATCH($B1258,'Products'!$A$6:$A$505,0))),"")))</f>
      </c>
      <c r="H1258" s="15">
        <f>IF(OR($E1258="",$G1258=""),"",$E1258*$G1258)</f>
      </c>
      <c r="I1258" s="15">
        <f>IF(AND($D1258="Out",$E1258&lt;&gt;"",$G1258&lt;&gt;""),$E1258*($G1258-IFERROR(INDEX('Products'!$E$6:$E$505,MATCH($B1258,'Products'!$A$6:$A$505,0)),0)),"")</f>
      </c>
      <c r="J1258" s="12"/>
    </row>
    <row r="1259" spans="1:10" x14ac:dyDescent="0.25">
      <c r="A1259" s="17"/>
      <c r="B1259" s="12"/>
      <c r="C1259" s="16">
        <f>IF($B1259="","",IFERROR(INDEX('Products'!$B$6:$B$505,MATCH($B1259,'Products'!$A$6:$A$505,0)),"Unknown code"))</f>
      </c>
      <c r="D1259" s="12"/>
      <c r="E1259" s="14"/>
      <c r="F1259" s="14"/>
      <c r="G1259" s="15">
        <f>IF(OR($B1259="",$D1259=""),"",IF($F1259&lt;&gt;"",$F1259,IFERROR(IF($D1259="In",INDEX('Products'!$E$6:$E$505,MATCH($B1259,'Products'!$A$6:$A$505,0)),INDEX('Products'!$F$6:$F$505,MATCH($B1259,'Products'!$A$6:$A$505,0))),"")))</f>
      </c>
      <c r="H1259" s="15">
        <f>IF(OR($E1259="",$G1259=""),"",$E1259*$G1259)</f>
      </c>
      <c r="I1259" s="15">
        <f>IF(AND($D1259="Out",$E1259&lt;&gt;"",$G1259&lt;&gt;""),$E1259*($G1259-IFERROR(INDEX('Products'!$E$6:$E$505,MATCH($B1259,'Products'!$A$6:$A$505,0)),0)),"")</f>
      </c>
      <c r="J1259" s="12"/>
    </row>
    <row r="1260" spans="1:10" x14ac:dyDescent="0.25">
      <c r="A1260" s="17"/>
      <c r="B1260" s="12"/>
      <c r="C1260" s="16">
        <f>IF($B1260="","",IFERROR(INDEX('Products'!$B$6:$B$505,MATCH($B1260,'Products'!$A$6:$A$505,0)),"Unknown code"))</f>
      </c>
      <c r="D1260" s="12"/>
      <c r="E1260" s="14"/>
      <c r="F1260" s="14"/>
      <c r="G1260" s="15">
        <f>IF(OR($B1260="",$D1260=""),"",IF($F1260&lt;&gt;"",$F1260,IFERROR(IF($D1260="In",INDEX('Products'!$E$6:$E$505,MATCH($B1260,'Products'!$A$6:$A$505,0)),INDEX('Products'!$F$6:$F$505,MATCH($B1260,'Products'!$A$6:$A$505,0))),"")))</f>
      </c>
      <c r="H1260" s="15">
        <f>IF(OR($E1260="",$G1260=""),"",$E1260*$G1260)</f>
      </c>
      <c r="I1260" s="15">
        <f>IF(AND($D1260="Out",$E1260&lt;&gt;"",$G1260&lt;&gt;""),$E1260*($G1260-IFERROR(INDEX('Products'!$E$6:$E$505,MATCH($B1260,'Products'!$A$6:$A$505,0)),0)),"")</f>
      </c>
      <c r="J1260" s="12"/>
    </row>
    <row r="1261" spans="1:10" x14ac:dyDescent="0.25">
      <c r="A1261" s="17"/>
      <c r="B1261" s="12"/>
      <c r="C1261" s="16">
        <f>IF($B1261="","",IFERROR(INDEX('Products'!$B$6:$B$505,MATCH($B1261,'Products'!$A$6:$A$505,0)),"Unknown code"))</f>
      </c>
      <c r="D1261" s="12"/>
      <c r="E1261" s="14"/>
      <c r="F1261" s="14"/>
      <c r="G1261" s="15">
        <f>IF(OR($B1261="",$D1261=""),"",IF($F1261&lt;&gt;"",$F1261,IFERROR(IF($D1261="In",INDEX('Products'!$E$6:$E$505,MATCH($B1261,'Products'!$A$6:$A$505,0)),INDEX('Products'!$F$6:$F$505,MATCH($B1261,'Products'!$A$6:$A$505,0))),"")))</f>
      </c>
      <c r="H1261" s="15">
        <f>IF(OR($E1261="",$G1261=""),"",$E1261*$G1261)</f>
      </c>
      <c r="I1261" s="15">
        <f>IF(AND($D1261="Out",$E1261&lt;&gt;"",$G1261&lt;&gt;""),$E1261*($G1261-IFERROR(INDEX('Products'!$E$6:$E$505,MATCH($B1261,'Products'!$A$6:$A$505,0)),0)),"")</f>
      </c>
      <c r="J1261" s="12"/>
    </row>
    <row r="1262" spans="1:10" x14ac:dyDescent="0.25">
      <c r="A1262" s="17"/>
      <c r="B1262" s="12"/>
      <c r="C1262" s="16">
        <f>IF($B1262="","",IFERROR(INDEX('Products'!$B$6:$B$505,MATCH($B1262,'Products'!$A$6:$A$505,0)),"Unknown code"))</f>
      </c>
      <c r="D1262" s="12"/>
      <c r="E1262" s="14"/>
      <c r="F1262" s="14"/>
      <c r="G1262" s="15">
        <f>IF(OR($B1262="",$D1262=""),"",IF($F1262&lt;&gt;"",$F1262,IFERROR(IF($D1262="In",INDEX('Products'!$E$6:$E$505,MATCH($B1262,'Products'!$A$6:$A$505,0)),INDEX('Products'!$F$6:$F$505,MATCH($B1262,'Products'!$A$6:$A$505,0))),"")))</f>
      </c>
      <c r="H1262" s="15">
        <f>IF(OR($E1262="",$G1262=""),"",$E1262*$G1262)</f>
      </c>
      <c r="I1262" s="15">
        <f>IF(AND($D1262="Out",$E1262&lt;&gt;"",$G1262&lt;&gt;""),$E1262*($G1262-IFERROR(INDEX('Products'!$E$6:$E$505,MATCH($B1262,'Products'!$A$6:$A$505,0)),0)),"")</f>
      </c>
      <c r="J1262" s="12"/>
    </row>
    <row r="1263" spans="1:10" x14ac:dyDescent="0.25">
      <c r="A1263" s="17"/>
      <c r="B1263" s="12"/>
      <c r="C1263" s="16">
        <f>IF($B1263="","",IFERROR(INDEX('Products'!$B$6:$B$505,MATCH($B1263,'Products'!$A$6:$A$505,0)),"Unknown code"))</f>
      </c>
      <c r="D1263" s="12"/>
      <c r="E1263" s="14"/>
      <c r="F1263" s="14"/>
      <c r="G1263" s="15">
        <f>IF(OR($B1263="",$D1263=""),"",IF($F1263&lt;&gt;"",$F1263,IFERROR(IF($D1263="In",INDEX('Products'!$E$6:$E$505,MATCH($B1263,'Products'!$A$6:$A$505,0)),INDEX('Products'!$F$6:$F$505,MATCH($B1263,'Products'!$A$6:$A$505,0))),"")))</f>
      </c>
      <c r="H1263" s="15">
        <f>IF(OR($E1263="",$G1263=""),"",$E1263*$G1263)</f>
      </c>
      <c r="I1263" s="15">
        <f>IF(AND($D1263="Out",$E1263&lt;&gt;"",$G1263&lt;&gt;""),$E1263*($G1263-IFERROR(INDEX('Products'!$E$6:$E$505,MATCH($B1263,'Products'!$A$6:$A$505,0)),0)),"")</f>
      </c>
      <c r="J1263" s="12"/>
    </row>
    <row r="1264" spans="1:10" x14ac:dyDescent="0.25">
      <c r="A1264" s="17"/>
      <c r="B1264" s="12"/>
      <c r="C1264" s="16">
        <f>IF($B1264="","",IFERROR(INDEX('Products'!$B$6:$B$505,MATCH($B1264,'Products'!$A$6:$A$505,0)),"Unknown code"))</f>
      </c>
      <c r="D1264" s="12"/>
      <c r="E1264" s="14"/>
      <c r="F1264" s="14"/>
      <c r="G1264" s="15">
        <f>IF(OR($B1264="",$D1264=""),"",IF($F1264&lt;&gt;"",$F1264,IFERROR(IF($D1264="In",INDEX('Products'!$E$6:$E$505,MATCH($B1264,'Products'!$A$6:$A$505,0)),INDEX('Products'!$F$6:$F$505,MATCH($B1264,'Products'!$A$6:$A$505,0))),"")))</f>
      </c>
      <c r="H1264" s="15">
        <f>IF(OR($E1264="",$G1264=""),"",$E1264*$G1264)</f>
      </c>
      <c r="I1264" s="15">
        <f>IF(AND($D1264="Out",$E1264&lt;&gt;"",$G1264&lt;&gt;""),$E1264*($G1264-IFERROR(INDEX('Products'!$E$6:$E$505,MATCH($B1264,'Products'!$A$6:$A$505,0)),0)),"")</f>
      </c>
      <c r="J1264" s="12"/>
    </row>
    <row r="1265" spans="1:10" x14ac:dyDescent="0.25">
      <c r="A1265" s="17"/>
      <c r="B1265" s="12"/>
      <c r="C1265" s="16">
        <f>IF($B1265="","",IFERROR(INDEX('Products'!$B$6:$B$505,MATCH($B1265,'Products'!$A$6:$A$505,0)),"Unknown code"))</f>
      </c>
      <c r="D1265" s="12"/>
      <c r="E1265" s="14"/>
      <c r="F1265" s="14"/>
      <c r="G1265" s="15">
        <f>IF(OR($B1265="",$D1265=""),"",IF($F1265&lt;&gt;"",$F1265,IFERROR(IF($D1265="In",INDEX('Products'!$E$6:$E$505,MATCH($B1265,'Products'!$A$6:$A$505,0)),INDEX('Products'!$F$6:$F$505,MATCH($B1265,'Products'!$A$6:$A$505,0))),"")))</f>
      </c>
      <c r="H1265" s="15">
        <f>IF(OR($E1265="",$G1265=""),"",$E1265*$G1265)</f>
      </c>
      <c r="I1265" s="15">
        <f>IF(AND($D1265="Out",$E1265&lt;&gt;"",$G1265&lt;&gt;""),$E1265*($G1265-IFERROR(INDEX('Products'!$E$6:$E$505,MATCH($B1265,'Products'!$A$6:$A$505,0)),0)),"")</f>
      </c>
      <c r="J1265" s="12"/>
    </row>
    <row r="1266" spans="1:10" x14ac:dyDescent="0.25">
      <c r="A1266" s="17"/>
      <c r="B1266" s="12"/>
      <c r="C1266" s="16">
        <f>IF($B1266="","",IFERROR(INDEX('Products'!$B$6:$B$505,MATCH($B1266,'Products'!$A$6:$A$505,0)),"Unknown code"))</f>
      </c>
      <c r="D1266" s="12"/>
      <c r="E1266" s="14"/>
      <c r="F1266" s="14"/>
      <c r="G1266" s="15">
        <f>IF(OR($B1266="",$D1266=""),"",IF($F1266&lt;&gt;"",$F1266,IFERROR(IF($D1266="In",INDEX('Products'!$E$6:$E$505,MATCH($B1266,'Products'!$A$6:$A$505,0)),INDEX('Products'!$F$6:$F$505,MATCH($B1266,'Products'!$A$6:$A$505,0))),"")))</f>
      </c>
      <c r="H1266" s="15">
        <f>IF(OR($E1266="",$G1266=""),"",$E1266*$G1266)</f>
      </c>
      <c r="I1266" s="15">
        <f>IF(AND($D1266="Out",$E1266&lt;&gt;"",$G1266&lt;&gt;""),$E1266*($G1266-IFERROR(INDEX('Products'!$E$6:$E$505,MATCH($B1266,'Products'!$A$6:$A$505,0)),0)),"")</f>
      </c>
      <c r="J1266" s="12"/>
    </row>
    <row r="1267" spans="1:10" x14ac:dyDescent="0.25">
      <c r="A1267" s="17"/>
      <c r="B1267" s="12"/>
      <c r="C1267" s="16">
        <f>IF($B1267="","",IFERROR(INDEX('Products'!$B$6:$B$505,MATCH($B1267,'Products'!$A$6:$A$505,0)),"Unknown code"))</f>
      </c>
      <c r="D1267" s="12"/>
      <c r="E1267" s="14"/>
      <c r="F1267" s="14"/>
      <c r="G1267" s="15">
        <f>IF(OR($B1267="",$D1267=""),"",IF($F1267&lt;&gt;"",$F1267,IFERROR(IF($D1267="In",INDEX('Products'!$E$6:$E$505,MATCH($B1267,'Products'!$A$6:$A$505,0)),INDEX('Products'!$F$6:$F$505,MATCH($B1267,'Products'!$A$6:$A$505,0))),"")))</f>
      </c>
      <c r="H1267" s="15">
        <f>IF(OR($E1267="",$G1267=""),"",$E1267*$G1267)</f>
      </c>
      <c r="I1267" s="15">
        <f>IF(AND($D1267="Out",$E1267&lt;&gt;"",$G1267&lt;&gt;""),$E1267*($G1267-IFERROR(INDEX('Products'!$E$6:$E$505,MATCH($B1267,'Products'!$A$6:$A$505,0)),0)),"")</f>
      </c>
      <c r="J1267" s="12"/>
    </row>
    <row r="1268" spans="1:10" x14ac:dyDescent="0.25">
      <c r="A1268" s="17"/>
      <c r="B1268" s="12"/>
      <c r="C1268" s="16">
        <f>IF($B1268="","",IFERROR(INDEX('Products'!$B$6:$B$505,MATCH($B1268,'Products'!$A$6:$A$505,0)),"Unknown code"))</f>
      </c>
      <c r="D1268" s="12"/>
      <c r="E1268" s="14"/>
      <c r="F1268" s="14"/>
      <c r="G1268" s="15">
        <f>IF(OR($B1268="",$D1268=""),"",IF($F1268&lt;&gt;"",$F1268,IFERROR(IF($D1268="In",INDEX('Products'!$E$6:$E$505,MATCH($B1268,'Products'!$A$6:$A$505,0)),INDEX('Products'!$F$6:$F$505,MATCH($B1268,'Products'!$A$6:$A$505,0))),"")))</f>
      </c>
      <c r="H1268" s="15">
        <f>IF(OR($E1268="",$G1268=""),"",$E1268*$G1268)</f>
      </c>
      <c r="I1268" s="15">
        <f>IF(AND($D1268="Out",$E1268&lt;&gt;"",$G1268&lt;&gt;""),$E1268*($G1268-IFERROR(INDEX('Products'!$E$6:$E$505,MATCH($B1268,'Products'!$A$6:$A$505,0)),0)),"")</f>
      </c>
      <c r="J1268" s="12"/>
    </row>
    <row r="1269" spans="1:10" x14ac:dyDescent="0.25">
      <c r="A1269" s="17"/>
      <c r="B1269" s="12"/>
      <c r="C1269" s="16">
        <f>IF($B1269="","",IFERROR(INDEX('Products'!$B$6:$B$505,MATCH($B1269,'Products'!$A$6:$A$505,0)),"Unknown code"))</f>
      </c>
      <c r="D1269" s="12"/>
      <c r="E1269" s="14"/>
      <c r="F1269" s="14"/>
      <c r="G1269" s="15">
        <f>IF(OR($B1269="",$D1269=""),"",IF($F1269&lt;&gt;"",$F1269,IFERROR(IF($D1269="In",INDEX('Products'!$E$6:$E$505,MATCH($B1269,'Products'!$A$6:$A$505,0)),INDEX('Products'!$F$6:$F$505,MATCH($B1269,'Products'!$A$6:$A$505,0))),"")))</f>
      </c>
      <c r="H1269" s="15">
        <f>IF(OR($E1269="",$G1269=""),"",$E1269*$G1269)</f>
      </c>
      <c r="I1269" s="15">
        <f>IF(AND($D1269="Out",$E1269&lt;&gt;"",$G1269&lt;&gt;""),$E1269*($G1269-IFERROR(INDEX('Products'!$E$6:$E$505,MATCH($B1269,'Products'!$A$6:$A$505,0)),0)),"")</f>
      </c>
      <c r="J1269" s="12"/>
    </row>
    <row r="1270" spans="1:10" x14ac:dyDescent="0.25">
      <c r="A1270" s="17"/>
      <c r="B1270" s="12"/>
      <c r="C1270" s="16">
        <f>IF($B1270="","",IFERROR(INDEX('Products'!$B$6:$B$505,MATCH($B1270,'Products'!$A$6:$A$505,0)),"Unknown code"))</f>
      </c>
      <c r="D1270" s="12"/>
      <c r="E1270" s="14"/>
      <c r="F1270" s="14"/>
      <c r="G1270" s="15">
        <f>IF(OR($B1270="",$D1270=""),"",IF($F1270&lt;&gt;"",$F1270,IFERROR(IF($D1270="In",INDEX('Products'!$E$6:$E$505,MATCH($B1270,'Products'!$A$6:$A$505,0)),INDEX('Products'!$F$6:$F$505,MATCH($B1270,'Products'!$A$6:$A$505,0))),"")))</f>
      </c>
      <c r="H1270" s="15">
        <f>IF(OR($E1270="",$G1270=""),"",$E1270*$G1270)</f>
      </c>
      <c r="I1270" s="15">
        <f>IF(AND($D1270="Out",$E1270&lt;&gt;"",$G1270&lt;&gt;""),$E1270*($G1270-IFERROR(INDEX('Products'!$E$6:$E$505,MATCH($B1270,'Products'!$A$6:$A$505,0)),0)),"")</f>
      </c>
      <c r="J1270" s="12"/>
    </row>
    <row r="1271" spans="1:10" x14ac:dyDescent="0.25">
      <c r="A1271" s="17"/>
      <c r="B1271" s="12"/>
      <c r="C1271" s="16">
        <f>IF($B1271="","",IFERROR(INDEX('Products'!$B$6:$B$505,MATCH($B1271,'Products'!$A$6:$A$505,0)),"Unknown code"))</f>
      </c>
      <c r="D1271" s="12"/>
      <c r="E1271" s="14"/>
      <c r="F1271" s="14"/>
      <c r="G1271" s="15">
        <f>IF(OR($B1271="",$D1271=""),"",IF($F1271&lt;&gt;"",$F1271,IFERROR(IF($D1271="In",INDEX('Products'!$E$6:$E$505,MATCH($B1271,'Products'!$A$6:$A$505,0)),INDEX('Products'!$F$6:$F$505,MATCH($B1271,'Products'!$A$6:$A$505,0))),"")))</f>
      </c>
      <c r="H1271" s="15">
        <f>IF(OR($E1271="",$G1271=""),"",$E1271*$G1271)</f>
      </c>
      <c r="I1271" s="15">
        <f>IF(AND($D1271="Out",$E1271&lt;&gt;"",$G1271&lt;&gt;""),$E1271*($G1271-IFERROR(INDEX('Products'!$E$6:$E$505,MATCH($B1271,'Products'!$A$6:$A$505,0)),0)),"")</f>
      </c>
      <c r="J1271" s="12"/>
    </row>
    <row r="1272" spans="1:10" x14ac:dyDescent="0.25">
      <c r="A1272" s="17"/>
      <c r="B1272" s="12"/>
      <c r="C1272" s="16">
        <f>IF($B1272="","",IFERROR(INDEX('Products'!$B$6:$B$505,MATCH($B1272,'Products'!$A$6:$A$505,0)),"Unknown code"))</f>
      </c>
      <c r="D1272" s="12"/>
      <c r="E1272" s="14"/>
      <c r="F1272" s="14"/>
      <c r="G1272" s="15">
        <f>IF(OR($B1272="",$D1272=""),"",IF($F1272&lt;&gt;"",$F1272,IFERROR(IF($D1272="In",INDEX('Products'!$E$6:$E$505,MATCH($B1272,'Products'!$A$6:$A$505,0)),INDEX('Products'!$F$6:$F$505,MATCH($B1272,'Products'!$A$6:$A$505,0))),"")))</f>
      </c>
      <c r="H1272" s="15">
        <f>IF(OR($E1272="",$G1272=""),"",$E1272*$G1272)</f>
      </c>
      <c r="I1272" s="15">
        <f>IF(AND($D1272="Out",$E1272&lt;&gt;"",$G1272&lt;&gt;""),$E1272*($G1272-IFERROR(INDEX('Products'!$E$6:$E$505,MATCH($B1272,'Products'!$A$6:$A$505,0)),0)),"")</f>
      </c>
      <c r="J1272" s="12"/>
    </row>
    <row r="1273" spans="1:10" x14ac:dyDescent="0.25">
      <c r="A1273" s="17"/>
      <c r="B1273" s="12"/>
      <c r="C1273" s="16">
        <f>IF($B1273="","",IFERROR(INDEX('Products'!$B$6:$B$505,MATCH($B1273,'Products'!$A$6:$A$505,0)),"Unknown code"))</f>
      </c>
      <c r="D1273" s="12"/>
      <c r="E1273" s="14"/>
      <c r="F1273" s="14"/>
      <c r="G1273" s="15">
        <f>IF(OR($B1273="",$D1273=""),"",IF($F1273&lt;&gt;"",$F1273,IFERROR(IF($D1273="In",INDEX('Products'!$E$6:$E$505,MATCH($B1273,'Products'!$A$6:$A$505,0)),INDEX('Products'!$F$6:$F$505,MATCH($B1273,'Products'!$A$6:$A$505,0))),"")))</f>
      </c>
      <c r="H1273" s="15">
        <f>IF(OR($E1273="",$G1273=""),"",$E1273*$G1273)</f>
      </c>
      <c r="I1273" s="15">
        <f>IF(AND($D1273="Out",$E1273&lt;&gt;"",$G1273&lt;&gt;""),$E1273*($G1273-IFERROR(INDEX('Products'!$E$6:$E$505,MATCH($B1273,'Products'!$A$6:$A$505,0)),0)),"")</f>
      </c>
      <c r="J1273" s="12"/>
    </row>
    <row r="1274" spans="1:10" x14ac:dyDescent="0.25">
      <c r="A1274" s="17"/>
      <c r="B1274" s="12"/>
      <c r="C1274" s="16">
        <f>IF($B1274="","",IFERROR(INDEX('Products'!$B$6:$B$505,MATCH($B1274,'Products'!$A$6:$A$505,0)),"Unknown code"))</f>
      </c>
      <c r="D1274" s="12"/>
      <c r="E1274" s="14"/>
      <c r="F1274" s="14"/>
      <c r="G1274" s="15">
        <f>IF(OR($B1274="",$D1274=""),"",IF($F1274&lt;&gt;"",$F1274,IFERROR(IF($D1274="In",INDEX('Products'!$E$6:$E$505,MATCH($B1274,'Products'!$A$6:$A$505,0)),INDEX('Products'!$F$6:$F$505,MATCH($B1274,'Products'!$A$6:$A$505,0))),"")))</f>
      </c>
      <c r="H1274" s="15">
        <f>IF(OR($E1274="",$G1274=""),"",$E1274*$G1274)</f>
      </c>
      <c r="I1274" s="15">
        <f>IF(AND($D1274="Out",$E1274&lt;&gt;"",$G1274&lt;&gt;""),$E1274*($G1274-IFERROR(INDEX('Products'!$E$6:$E$505,MATCH($B1274,'Products'!$A$6:$A$505,0)),0)),"")</f>
      </c>
      <c r="J1274" s="12"/>
    </row>
    <row r="1275" spans="1:10" x14ac:dyDescent="0.25">
      <c r="A1275" s="17"/>
      <c r="B1275" s="12"/>
      <c r="C1275" s="16">
        <f>IF($B1275="","",IFERROR(INDEX('Products'!$B$6:$B$505,MATCH($B1275,'Products'!$A$6:$A$505,0)),"Unknown code"))</f>
      </c>
      <c r="D1275" s="12"/>
      <c r="E1275" s="14"/>
      <c r="F1275" s="14"/>
      <c r="G1275" s="15">
        <f>IF(OR($B1275="",$D1275=""),"",IF($F1275&lt;&gt;"",$F1275,IFERROR(IF($D1275="In",INDEX('Products'!$E$6:$E$505,MATCH($B1275,'Products'!$A$6:$A$505,0)),INDEX('Products'!$F$6:$F$505,MATCH($B1275,'Products'!$A$6:$A$505,0))),"")))</f>
      </c>
      <c r="H1275" s="15">
        <f>IF(OR($E1275="",$G1275=""),"",$E1275*$G1275)</f>
      </c>
      <c r="I1275" s="15">
        <f>IF(AND($D1275="Out",$E1275&lt;&gt;"",$G1275&lt;&gt;""),$E1275*($G1275-IFERROR(INDEX('Products'!$E$6:$E$505,MATCH($B1275,'Products'!$A$6:$A$505,0)),0)),"")</f>
      </c>
      <c r="J1275" s="12"/>
    </row>
    <row r="1276" spans="1:10" x14ac:dyDescent="0.25">
      <c r="A1276" s="17"/>
      <c r="B1276" s="12"/>
      <c r="C1276" s="16">
        <f>IF($B1276="","",IFERROR(INDEX('Products'!$B$6:$B$505,MATCH($B1276,'Products'!$A$6:$A$505,0)),"Unknown code"))</f>
      </c>
      <c r="D1276" s="12"/>
      <c r="E1276" s="14"/>
      <c r="F1276" s="14"/>
      <c r="G1276" s="15">
        <f>IF(OR($B1276="",$D1276=""),"",IF($F1276&lt;&gt;"",$F1276,IFERROR(IF($D1276="In",INDEX('Products'!$E$6:$E$505,MATCH($B1276,'Products'!$A$6:$A$505,0)),INDEX('Products'!$F$6:$F$505,MATCH($B1276,'Products'!$A$6:$A$505,0))),"")))</f>
      </c>
      <c r="H1276" s="15">
        <f>IF(OR($E1276="",$G1276=""),"",$E1276*$G1276)</f>
      </c>
      <c r="I1276" s="15">
        <f>IF(AND($D1276="Out",$E1276&lt;&gt;"",$G1276&lt;&gt;""),$E1276*($G1276-IFERROR(INDEX('Products'!$E$6:$E$505,MATCH($B1276,'Products'!$A$6:$A$505,0)),0)),"")</f>
      </c>
      <c r="J1276" s="12"/>
    </row>
    <row r="1277" spans="1:10" x14ac:dyDescent="0.25">
      <c r="A1277" s="17"/>
      <c r="B1277" s="12"/>
      <c r="C1277" s="16">
        <f>IF($B1277="","",IFERROR(INDEX('Products'!$B$6:$B$505,MATCH($B1277,'Products'!$A$6:$A$505,0)),"Unknown code"))</f>
      </c>
      <c r="D1277" s="12"/>
      <c r="E1277" s="14"/>
      <c r="F1277" s="14"/>
      <c r="G1277" s="15">
        <f>IF(OR($B1277="",$D1277=""),"",IF($F1277&lt;&gt;"",$F1277,IFERROR(IF($D1277="In",INDEX('Products'!$E$6:$E$505,MATCH($B1277,'Products'!$A$6:$A$505,0)),INDEX('Products'!$F$6:$F$505,MATCH($B1277,'Products'!$A$6:$A$505,0))),"")))</f>
      </c>
      <c r="H1277" s="15">
        <f>IF(OR($E1277="",$G1277=""),"",$E1277*$G1277)</f>
      </c>
      <c r="I1277" s="15">
        <f>IF(AND($D1277="Out",$E1277&lt;&gt;"",$G1277&lt;&gt;""),$E1277*($G1277-IFERROR(INDEX('Products'!$E$6:$E$505,MATCH($B1277,'Products'!$A$6:$A$505,0)),0)),"")</f>
      </c>
      <c r="J1277" s="12"/>
    </row>
    <row r="1278" spans="1:10" x14ac:dyDescent="0.25">
      <c r="A1278" s="17"/>
      <c r="B1278" s="12"/>
      <c r="C1278" s="16">
        <f>IF($B1278="","",IFERROR(INDEX('Products'!$B$6:$B$505,MATCH($B1278,'Products'!$A$6:$A$505,0)),"Unknown code"))</f>
      </c>
      <c r="D1278" s="12"/>
      <c r="E1278" s="14"/>
      <c r="F1278" s="14"/>
      <c r="G1278" s="15">
        <f>IF(OR($B1278="",$D1278=""),"",IF($F1278&lt;&gt;"",$F1278,IFERROR(IF($D1278="In",INDEX('Products'!$E$6:$E$505,MATCH($B1278,'Products'!$A$6:$A$505,0)),INDEX('Products'!$F$6:$F$505,MATCH($B1278,'Products'!$A$6:$A$505,0))),"")))</f>
      </c>
      <c r="H1278" s="15">
        <f>IF(OR($E1278="",$G1278=""),"",$E1278*$G1278)</f>
      </c>
      <c r="I1278" s="15">
        <f>IF(AND($D1278="Out",$E1278&lt;&gt;"",$G1278&lt;&gt;""),$E1278*($G1278-IFERROR(INDEX('Products'!$E$6:$E$505,MATCH($B1278,'Products'!$A$6:$A$505,0)),0)),"")</f>
      </c>
      <c r="J1278" s="12"/>
    </row>
    <row r="1279" spans="1:10" x14ac:dyDescent="0.25">
      <c r="A1279" s="17"/>
      <c r="B1279" s="12"/>
      <c r="C1279" s="16">
        <f>IF($B1279="","",IFERROR(INDEX('Products'!$B$6:$B$505,MATCH($B1279,'Products'!$A$6:$A$505,0)),"Unknown code"))</f>
      </c>
      <c r="D1279" s="12"/>
      <c r="E1279" s="14"/>
      <c r="F1279" s="14"/>
      <c r="G1279" s="15">
        <f>IF(OR($B1279="",$D1279=""),"",IF($F1279&lt;&gt;"",$F1279,IFERROR(IF($D1279="In",INDEX('Products'!$E$6:$E$505,MATCH($B1279,'Products'!$A$6:$A$505,0)),INDEX('Products'!$F$6:$F$505,MATCH($B1279,'Products'!$A$6:$A$505,0))),"")))</f>
      </c>
      <c r="H1279" s="15">
        <f>IF(OR($E1279="",$G1279=""),"",$E1279*$G1279)</f>
      </c>
      <c r="I1279" s="15">
        <f>IF(AND($D1279="Out",$E1279&lt;&gt;"",$G1279&lt;&gt;""),$E1279*($G1279-IFERROR(INDEX('Products'!$E$6:$E$505,MATCH($B1279,'Products'!$A$6:$A$505,0)),0)),"")</f>
      </c>
      <c r="J1279" s="12"/>
    </row>
    <row r="1280" spans="1:10" x14ac:dyDescent="0.25">
      <c r="A1280" s="17"/>
      <c r="B1280" s="12"/>
      <c r="C1280" s="16">
        <f>IF($B1280="","",IFERROR(INDEX('Products'!$B$6:$B$505,MATCH($B1280,'Products'!$A$6:$A$505,0)),"Unknown code"))</f>
      </c>
      <c r="D1280" s="12"/>
      <c r="E1280" s="14"/>
      <c r="F1280" s="14"/>
      <c r="G1280" s="15">
        <f>IF(OR($B1280="",$D1280=""),"",IF($F1280&lt;&gt;"",$F1280,IFERROR(IF($D1280="In",INDEX('Products'!$E$6:$E$505,MATCH($B1280,'Products'!$A$6:$A$505,0)),INDEX('Products'!$F$6:$F$505,MATCH($B1280,'Products'!$A$6:$A$505,0))),"")))</f>
      </c>
      <c r="H1280" s="15">
        <f>IF(OR($E1280="",$G1280=""),"",$E1280*$G1280)</f>
      </c>
      <c r="I1280" s="15">
        <f>IF(AND($D1280="Out",$E1280&lt;&gt;"",$G1280&lt;&gt;""),$E1280*($G1280-IFERROR(INDEX('Products'!$E$6:$E$505,MATCH($B1280,'Products'!$A$6:$A$505,0)),0)),"")</f>
      </c>
      <c r="J1280" s="12"/>
    </row>
    <row r="1281" spans="1:10" x14ac:dyDescent="0.25">
      <c r="A1281" s="17"/>
      <c r="B1281" s="12"/>
      <c r="C1281" s="16">
        <f>IF($B1281="","",IFERROR(INDEX('Products'!$B$6:$B$505,MATCH($B1281,'Products'!$A$6:$A$505,0)),"Unknown code"))</f>
      </c>
      <c r="D1281" s="12"/>
      <c r="E1281" s="14"/>
      <c r="F1281" s="14"/>
      <c r="G1281" s="15">
        <f>IF(OR($B1281="",$D1281=""),"",IF($F1281&lt;&gt;"",$F1281,IFERROR(IF($D1281="In",INDEX('Products'!$E$6:$E$505,MATCH($B1281,'Products'!$A$6:$A$505,0)),INDEX('Products'!$F$6:$F$505,MATCH($B1281,'Products'!$A$6:$A$505,0))),"")))</f>
      </c>
      <c r="H1281" s="15">
        <f>IF(OR($E1281="",$G1281=""),"",$E1281*$G1281)</f>
      </c>
      <c r="I1281" s="15">
        <f>IF(AND($D1281="Out",$E1281&lt;&gt;"",$G1281&lt;&gt;""),$E1281*($G1281-IFERROR(INDEX('Products'!$E$6:$E$505,MATCH($B1281,'Products'!$A$6:$A$505,0)),0)),"")</f>
      </c>
      <c r="J1281" s="12"/>
    </row>
    <row r="1282" spans="1:10" x14ac:dyDescent="0.25">
      <c r="A1282" s="17"/>
      <c r="B1282" s="12"/>
      <c r="C1282" s="16">
        <f>IF($B1282="","",IFERROR(INDEX('Products'!$B$6:$B$505,MATCH($B1282,'Products'!$A$6:$A$505,0)),"Unknown code"))</f>
      </c>
      <c r="D1282" s="12"/>
      <c r="E1282" s="14"/>
      <c r="F1282" s="14"/>
      <c r="G1282" s="15">
        <f>IF(OR($B1282="",$D1282=""),"",IF($F1282&lt;&gt;"",$F1282,IFERROR(IF($D1282="In",INDEX('Products'!$E$6:$E$505,MATCH($B1282,'Products'!$A$6:$A$505,0)),INDEX('Products'!$F$6:$F$505,MATCH($B1282,'Products'!$A$6:$A$505,0))),"")))</f>
      </c>
      <c r="H1282" s="15">
        <f>IF(OR($E1282="",$G1282=""),"",$E1282*$G1282)</f>
      </c>
      <c r="I1282" s="15">
        <f>IF(AND($D1282="Out",$E1282&lt;&gt;"",$G1282&lt;&gt;""),$E1282*($G1282-IFERROR(INDEX('Products'!$E$6:$E$505,MATCH($B1282,'Products'!$A$6:$A$505,0)),0)),"")</f>
      </c>
      <c r="J1282" s="12"/>
    </row>
    <row r="1283" spans="1:10" x14ac:dyDescent="0.25">
      <c r="A1283" s="17"/>
      <c r="B1283" s="12"/>
      <c r="C1283" s="16">
        <f>IF($B1283="","",IFERROR(INDEX('Products'!$B$6:$B$505,MATCH($B1283,'Products'!$A$6:$A$505,0)),"Unknown code"))</f>
      </c>
      <c r="D1283" s="12"/>
      <c r="E1283" s="14"/>
      <c r="F1283" s="14"/>
      <c r="G1283" s="15">
        <f>IF(OR($B1283="",$D1283=""),"",IF($F1283&lt;&gt;"",$F1283,IFERROR(IF($D1283="In",INDEX('Products'!$E$6:$E$505,MATCH($B1283,'Products'!$A$6:$A$505,0)),INDEX('Products'!$F$6:$F$505,MATCH($B1283,'Products'!$A$6:$A$505,0))),"")))</f>
      </c>
      <c r="H1283" s="15">
        <f>IF(OR($E1283="",$G1283=""),"",$E1283*$G1283)</f>
      </c>
      <c r="I1283" s="15">
        <f>IF(AND($D1283="Out",$E1283&lt;&gt;"",$G1283&lt;&gt;""),$E1283*($G1283-IFERROR(INDEX('Products'!$E$6:$E$505,MATCH($B1283,'Products'!$A$6:$A$505,0)),0)),"")</f>
      </c>
      <c r="J1283" s="12"/>
    </row>
    <row r="1284" spans="1:10" x14ac:dyDescent="0.25">
      <c r="A1284" s="17"/>
      <c r="B1284" s="12"/>
      <c r="C1284" s="16">
        <f>IF($B1284="","",IFERROR(INDEX('Products'!$B$6:$B$505,MATCH($B1284,'Products'!$A$6:$A$505,0)),"Unknown code"))</f>
      </c>
      <c r="D1284" s="12"/>
      <c r="E1284" s="14"/>
      <c r="F1284" s="14"/>
      <c r="G1284" s="15">
        <f>IF(OR($B1284="",$D1284=""),"",IF($F1284&lt;&gt;"",$F1284,IFERROR(IF($D1284="In",INDEX('Products'!$E$6:$E$505,MATCH($B1284,'Products'!$A$6:$A$505,0)),INDEX('Products'!$F$6:$F$505,MATCH($B1284,'Products'!$A$6:$A$505,0))),"")))</f>
      </c>
      <c r="H1284" s="15">
        <f>IF(OR($E1284="",$G1284=""),"",$E1284*$G1284)</f>
      </c>
      <c r="I1284" s="15">
        <f>IF(AND($D1284="Out",$E1284&lt;&gt;"",$G1284&lt;&gt;""),$E1284*($G1284-IFERROR(INDEX('Products'!$E$6:$E$505,MATCH($B1284,'Products'!$A$6:$A$505,0)),0)),"")</f>
      </c>
      <c r="J1284" s="12"/>
    </row>
    <row r="1285" spans="1:10" x14ac:dyDescent="0.25">
      <c r="A1285" s="17"/>
      <c r="B1285" s="12"/>
      <c r="C1285" s="16">
        <f>IF($B1285="","",IFERROR(INDEX('Products'!$B$6:$B$505,MATCH($B1285,'Products'!$A$6:$A$505,0)),"Unknown code"))</f>
      </c>
      <c r="D1285" s="12"/>
      <c r="E1285" s="14"/>
      <c r="F1285" s="14"/>
      <c r="G1285" s="15">
        <f>IF(OR($B1285="",$D1285=""),"",IF($F1285&lt;&gt;"",$F1285,IFERROR(IF($D1285="In",INDEX('Products'!$E$6:$E$505,MATCH($B1285,'Products'!$A$6:$A$505,0)),INDEX('Products'!$F$6:$F$505,MATCH($B1285,'Products'!$A$6:$A$505,0))),"")))</f>
      </c>
      <c r="H1285" s="15">
        <f>IF(OR($E1285="",$G1285=""),"",$E1285*$G1285)</f>
      </c>
      <c r="I1285" s="15">
        <f>IF(AND($D1285="Out",$E1285&lt;&gt;"",$G1285&lt;&gt;""),$E1285*($G1285-IFERROR(INDEX('Products'!$E$6:$E$505,MATCH($B1285,'Products'!$A$6:$A$505,0)),0)),"")</f>
      </c>
      <c r="J1285" s="12"/>
    </row>
    <row r="1286" spans="1:10" x14ac:dyDescent="0.25">
      <c r="A1286" s="17"/>
      <c r="B1286" s="12"/>
      <c r="C1286" s="16">
        <f>IF($B1286="","",IFERROR(INDEX('Products'!$B$6:$B$505,MATCH($B1286,'Products'!$A$6:$A$505,0)),"Unknown code"))</f>
      </c>
      <c r="D1286" s="12"/>
      <c r="E1286" s="14"/>
      <c r="F1286" s="14"/>
      <c r="G1286" s="15">
        <f>IF(OR($B1286="",$D1286=""),"",IF($F1286&lt;&gt;"",$F1286,IFERROR(IF($D1286="In",INDEX('Products'!$E$6:$E$505,MATCH($B1286,'Products'!$A$6:$A$505,0)),INDEX('Products'!$F$6:$F$505,MATCH($B1286,'Products'!$A$6:$A$505,0))),"")))</f>
      </c>
      <c r="H1286" s="15">
        <f>IF(OR($E1286="",$G1286=""),"",$E1286*$G1286)</f>
      </c>
      <c r="I1286" s="15">
        <f>IF(AND($D1286="Out",$E1286&lt;&gt;"",$G1286&lt;&gt;""),$E1286*($G1286-IFERROR(INDEX('Products'!$E$6:$E$505,MATCH($B1286,'Products'!$A$6:$A$505,0)),0)),"")</f>
      </c>
      <c r="J1286" s="12"/>
    </row>
    <row r="1287" spans="1:10" x14ac:dyDescent="0.25">
      <c r="A1287" s="17"/>
      <c r="B1287" s="12"/>
      <c r="C1287" s="16">
        <f>IF($B1287="","",IFERROR(INDEX('Products'!$B$6:$B$505,MATCH($B1287,'Products'!$A$6:$A$505,0)),"Unknown code"))</f>
      </c>
      <c r="D1287" s="12"/>
      <c r="E1287" s="14"/>
      <c r="F1287" s="14"/>
      <c r="G1287" s="15">
        <f>IF(OR($B1287="",$D1287=""),"",IF($F1287&lt;&gt;"",$F1287,IFERROR(IF($D1287="In",INDEX('Products'!$E$6:$E$505,MATCH($B1287,'Products'!$A$6:$A$505,0)),INDEX('Products'!$F$6:$F$505,MATCH($B1287,'Products'!$A$6:$A$505,0))),"")))</f>
      </c>
      <c r="H1287" s="15">
        <f>IF(OR($E1287="",$G1287=""),"",$E1287*$G1287)</f>
      </c>
      <c r="I1287" s="15">
        <f>IF(AND($D1287="Out",$E1287&lt;&gt;"",$G1287&lt;&gt;""),$E1287*($G1287-IFERROR(INDEX('Products'!$E$6:$E$505,MATCH($B1287,'Products'!$A$6:$A$505,0)),0)),"")</f>
      </c>
      <c r="J1287" s="12"/>
    </row>
    <row r="1288" spans="1:10" x14ac:dyDescent="0.25">
      <c r="A1288" s="17"/>
      <c r="B1288" s="12"/>
      <c r="C1288" s="16">
        <f>IF($B1288="","",IFERROR(INDEX('Products'!$B$6:$B$505,MATCH($B1288,'Products'!$A$6:$A$505,0)),"Unknown code"))</f>
      </c>
      <c r="D1288" s="12"/>
      <c r="E1288" s="14"/>
      <c r="F1288" s="14"/>
      <c r="G1288" s="15">
        <f>IF(OR($B1288="",$D1288=""),"",IF($F1288&lt;&gt;"",$F1288,IFERROR(IF($D1288="In",INDEX('Products'!$E$6:$E$505,MATCH($B1288,'Products'!$A$6:$A$505,0)),INDEX('Products'!$F$6:$F$505,MATCH($B1288,'Products'!$A$6:$A$505,0))),"")))</f>
      </c>
      <c r="H1288" s="15">
        <f>IF(OR($E1288="",$G1288=""),"",$E1288*$G1288)</f>
      </c>
      <c r="I1288" s="15">
        <f>IF(AND($D1288="Out",$E1288&lt;&gt;"",$G1288&lt;&gt;""),$E1288*($G1288-IFERROR(INDEX('Products'!$E$6:$E$505,MATCH($B1288,'Products'!$A$6:$A$505,0)),0)),"")</f>
      </c>
      <c r="J1288" s="12"/>
    </row>
    <row r="1289" spans="1:10" x14ac:dyDescent="0.25">
      <c r="A1289" s="17"/>
      <c r="B1289" s="12"/>
      <c r="C1289" s="16">
        <f>IF($B1289="","",IFERROR(INDEX('Products'!$B$6:$B$505,MATCH($B1289,'Products'!$A$6:$A$505,0)),"Unknown code"))</f>
      </c>
      <c r="D1289" s="12"/>
      <c r="E1289" s="14"/>
      <c r="F1289" s="14"/>
      <c r="G1289" s="15">
        <f>IF(OR($B1289="",$D1289=""),"",IF($F1289&lt;&gt;"",$F1289,IFERROR(IF($D1289="In",INDEX('Products'!$E$6:$E$505,MATCH($B1289,'Products'!$A$6:$A$505,0)),INDEX('Products'!$F$6:$F$505,MATCH($B1289,'Products'!$A$6:$A$505,0))),"")))</f>
      </c>
      <c r="H1289" s="15">
        <f>IF(OR($E1289="",$G1289=""),"",$E1289*$G1289)</f>
      </c>
      <c r="I1289" s="15">
        <f>IF(AND($D1289="Out",$E1289&lt;&gt;"",$G1289&lt;&gt;""),$E1289*($G1289-IFERROR(INDEX('Products'!$E$6:$E$505,MATCH($B1289,'Products'!$A$6:$A$505,0)),0)),"")</f>
      </c>
      <c r="J1289" s="12"/>
    </row>
    <row r="1290" spans="1:10" x14ac:dyDescent="0.25">
      <c r="A1290" s="17"/>
      <c r="B1290" s="12"/>
      <c r="C1290" s="16">
        <f>IF($B1290="","",IFERROR(INDEX('Products'!$B$6:$B$505,MATCH($B1290,'Products'!$A$6:$A$505,0)),"Unknown code"))</f>
      </c>
      <c r="D1290" s="12"/>
      <c r="E1290" s="14"/>
      <c r="F1290" s="14"/>
      <c r="G1290" s="15">
        <f>IF(OR($B1290="",$D1290=""),"",IF($F1290&lt;&gt;"",$F1290,IFERROR(IF($D1290="In",INDEX('Products'!$E$6:$E$505,MATCH($B1290,'Products'!$A$6:$A$505,0)),INDEX('Products'!$F$6:$F$505,MATCH($B1290,'Products'!$A$6:$A$505,0))),"")))</f>
      </c>
      <c r="H1290" s="15">
        <f>IF(OR($E1290="",$G1290=""),"",$E1290*$G1290)</f>
      </c>
      <c r="I1290" s="15">
        <f>IF(AND($D1290="Out",$E1290&lt;&gt;"",$G1290&lt;&gt;""),$E1290*($G1290-IFERROR(INDEX('Products'!$E$6:$E$505,MATCH($B1290,'Products'!$A$6:$A$505,0)),0)),"")</f>
      </c>
      <c r="J1290" s="12"/>
    </row>
    <row r="1291" spans="1:10" x14ac:dyDescent="0.25">
      <c r="A1291" s="17"/>
      <c r="B1291" s="12"/>
      <c r="C1291" s="16">
        <f>IF($B1291="","",IFERROR(INDEX('Products'!$B$6:$B$505,MATCH($B1291,'Products'!$A$6:$A$505,0)),"Unknown code"))</f>
      </c>
      <c r="D1291" s="12"/>
      <c r="E1291" s="14"/>
      <c r="F1291" s="14"/>
      <c r="G1291" s="15">
        <f>IF(OR($B1291="",$D1291=""),"",IF($F1291&lt;&gt;"",$F1291,IFERROR(IF($D1291="In",INDEX('Products'!$E$6:$E$505,MATCH($B1291,'Products'!$A$6:$A$505,0)),INDEX('Products'!$F$6:$F$505,MATCH($B1291,'Products'!$A$6:$A$505,0))),"")))</f>
      </c>
      <c r="H1291" s="15">
        <f>IF(OR($E1291="",$G1291=""),"",$E1291*$G1291)</f>
      </c>
      <c r="I1291" s="15">
        <f>IF(AND($D1291="Out",$E1291&lt;&gt;"",$G1291&lt;&gt;""),$E1291*($G1291-IFERROR(INDEX('Products'!$E$6:$E$505,MATCH($B1291,'Products'!$A$6:$A$505,0)),0)),"")</f>
      </c>
      <c r="J1291" s="12"/>
    </row>
    <row r="1292" spans="1:10" x14ac:dyDescent="0.25">
      <c r="A1292" s="17"/>
      <c r="B1292" s="12"/>
      <c r="C1292" s="16">
        <f>IF($B1292="","",IFERROR(INDEX('Products'!$B$6:$B$505,MATCH($B1292,'Products'!$A$6:$A$505,0)),"Unknown code"))</f>
      </c>
      <c r="D1292" s="12"/>
      <c r="E1292" s="14"/>
      <c r="F1292" s="14"/>
      <c r="G1292" s="15">
        <f>IF(OR($B1292="",$D1292=""),"",IF($F1292&lt;&gt;"",$F1292,IFERROR(IF($D1292="In",INDEX('Products'!$E$6:$E$505,MATCH($B1292,'Products'!$A$6:$A$505,0)),INDEX('Products'!$F$6:$F$505,MATCH($B1292,'Products'!$A$6:$A$505,0))),"")))</f>
      </c>
      <c r="H1292" s="15">
        <f>IF(OR($E1292="",$G1292=""),"",$E1292*$G1292)</f>
      </c>
      <c r="I1292" s="15">
        <f>IF(AND($D1292="Out",$E1292&lt;&gt;"",$G1292&lt;&gt;""),$E1292*($G1292-IFERROR(INDEX('Products'!$E$6:$E$505,MATCH($B1292,'Products'!$A$6:$A$505,0)),0)),"")</f>
      </c>
      <c r="J1292" s="12"/>
    </row>
    <row r="1293" spans="1:10" x14ac:dyDescent="0.25">
      <c r="A1293" s="17"/>
      <c r="B1293" s="12"/>
      <c r="C1293" s="16">
        <f>IF($B1293="","",IFERROR(INDEX('Products'!$B$6:$B$505,MATCH($B1293,'Products'!$A$6:$A$505,0)),"Unknown code"))</f>
      </c>
      <c r="D1293" s="12"/>
      <c r="E1293" s="14"/>
      <c r="F1293" s="14"/>
      <c r="G1293" s="15">
        <f>IF(OR($B1293="",$D1293=""),"",IF($F1293&lt;&gt;"",$F1293,IFERROR(IF($D1293="In",INDEX('Products'!$E$6:$E$505,MATCH($B1293,'Products'!$A$6:$A$505,0)),INDEX('Products'!$F$6:$F$505,MATCH($B1293,'Products'!$A$6:$A$505,0))),"")))</f>
      </c>
      <c r="H1293" s="15">
        <f>IF(OR($E1293="",$G1293=""),"",$E1293*$G1293)</f>
      </c>
      <c r="I1293" s="15">
        <f>IF(AND($D1293="Out",$E1293&lt;&gt;"",$G1293&lt;&gt;""),$E1293*($G1293-IFERROR(INDEX('Products'!$E$6:$E$505,MATCH($B1293,'Products'!$A$6:$A$505,0)),0)),"")</f>
      </c>
      <c r="J1293" s="12"/>
    </row>
    <row r="1294" spans="1:10" x14ac:dyDescent="0.25">
      <c r="A1294" s="17"/>
      <c r="B1294" s="12"/>
      <c r="C1294" s="16">
        <f>IF($B1294="","",IFERROR(INDEX('Products'!$B$6:$B$505,MATCH($B1294,'Products'!$A$6:$A$505,0)),"Unknown code"))</f>
      </c>
      <c r="D1294" s="12"/>
      <c r="E1294" s="14"/>
      <c r="F1294" s="14"/>
      <c r="G1294" s="15">
        <f>IF(OR($B1294="",$D1294=""),"",IF($F1294&lt;&gt;"",$F1294,IFERROR(IF($D1294="In",INDEX('Products'!$E$6:$E$505,MATCH($B1294,'Products'!$A$6:$A$505,0)),INDEX('Products'!$F$6:$F$505,MATCH($B1294,'Products'!$A$6:$A$505,0))),"")))</f>
      </c>
      <c r="H1294" s="15">
        <f>IF(OR($E1294="",$G1294=""),"",$E1294*$G1294)</f>
      </c>
      <c r="I1294" s="15">
        <f>IF(AND($D1294="Out",$E1294&lt;&gt;"",$G1294&lt;&gt;""),$E1294*($G1294-IFERROR(INDEX('Products'!$E$6:$E$505,MATCH($B1294,'Products'!$A$6:$A$505,0)),0)),"")</f>
      </c>
      <c r="J1294" s="12"/>
    </row>
    <row r="1295" spans="1:10" x14ac:dyDescent="0.25">
      <c r="A1295" s="17"/>
      <c r="B1295" s="12"/>
      <c r="C1295" s="16">
        <f>IF($B1295="","",IFERROR(INDEX('Products'!$B$6:$B$505,MATCH($B1295,'Products'!$A$6:$A$505,0)),"Unknown code"))</f>
      </c>
      <c r="D1295" s="12"/>
      <c r="E1295" s="14"/>
      <c r="F1295" s="14"/>
      <c r="G1295" s="15">
        <f>IF(OR($B1295="",$D1295=""),"",IF($F1295&lt;&gt;"",$F1295,IFERROR(IF($D1295="In",INDEX('Products'!$E$6:$E$505,MATCH($B1295,'Products'!$A$6:$A$505,0)),INDEX('Products'!$F$6:$F$505,MATCH($B1295,'Products'!$A$6:$A$505,0))),"")))</f>
      </c>
      <c r="H1295" s="15">
        <f>IF(OR($E1295="",$G1295=""),"",$E1295*$G1295)</f>
      </c>
      <c r="I1295" s="15">
        <f>IF(AND($D1295="Out",$E1295&lt;&gt;"",$G1295&lt;&gt;""),$E1295*($G1295-IFERROR(INDEX('Products'!$E$6:$E$505,MATCH($B1295,'Products'!$A$6:$A$505,0)),0)),"")</f>
      </c>
      <c r="J1295" s="12"/>
    </row>
    <row r="1296" spans="1:10" x14ac:dyDescent="0.25">
      <c r="A1296" s="17"/>
      <c r="B1296" s="12"/>
      <c r="C1296" s="16">
        <f>IF($B1296="","",IFERROR(INDEX('Products'!$B$6:$B$505,MATCH($B1296,'Products'!$A$6:$A$505,0)),"Unknown code"))</f>
      </c>
      <c r="D1296" s="12"/>
      <c r="E1296" s="14"/>
      <c r="F1296" s="14"/>
      <c r="G1296" s="15">
        <f>IF(OR($B1296="",$D1296=""),"",IF($F1296&lt;&gt;"",$F1296,IFERROR(IF($D1296="In",INDEX('Products'!$E$6:$E$505,MATCH($B1296,'Products'!$A$6:$A$505,0)),INDEX('Products'!$F$6:$F$505,MATCH($B1296,'Products'!$A$6:$A$505,0))),"")))</f>
      </c>
      <c r="H1296" s="15">
        <f>IF(OR($E1296="",$G1296=""),"",$E1296*$G1296)</f>
      </c>
      <c r="I1296" s="15">
        <f>IF(AND($D1296="Out",$E1296&lt;&gt;"",$G1296&lt;&gt;""),$E1296*($G1296-IFERROR(INDEX('Products'!$E$6:$E$505,MATCH($B1296,'Products'!$A$6:$A$505,0)),0)),"")</f>
      </c>
      <c r="J1296" s="12"/>
    </row>
    <row r="1297" spans="1:10" x14ac:dyDescent="0.25">
      <c r="A1297" s="17"/>
      <c r="B1297" s="12"/>
      <c r="C1297" s="16">
        <f>IF($B1297="","",IFERROR(INDEX('Products'!$B$6:$B$505,MATCH($B1297,'Products'!$A$6:$A$505,0)),"Unknown code"))</f>
      </c>
      <c r="D1297" s="12"/>
      <c r="E1297" s="14"/>
      <c r="F1297" s="14"/>
      <c r="G1297" s="15">
        <f>IF(OR($B1297="",$D1297=""),"",IF($F1297&lt;&gt;"",$F1297,IFERROR(IF($D1297="In",INDEX('Products'!$E$6:$E$505,MATCH($B1297,'Products'!$A$6:$A$505,0)),INDEX('Products'!$F$6:$F$505,MATCH($B1297,'Products'!$A$6:$A$505,0))),"")))</f>
      </c>
      <c r="H1297" s="15">
        <f>IF(OR($E1297="",$G1297=""),"",$E1297*$G1297)</f>
      </c>
      <c r="I1297" s="15">
        <f>IF(AND($D1297="Out",$E1297&lt;&gt;"",$G1297&lt;&gt;""),$E1297*($G1297-IFERROR(INDEX('Products'!$E$6:$E$505,MATCH($B1297,'Products'!$A$6:$A$505,0)),0)),"")</f>
      </c>
      <c r="J1297" s="12"/>
    </row>
    <row r="1298" spans="1:10" x14ac:dyDescent="0.25">
      <c r="A1298" s="17"/>
      <c r="B1298" s="12"/>
      <c r="C1298" s="16">
        <f>IF($B1298="","",IFERROR(INDEX('Products'!$B$6:$B$505,MATCH($B1298,'Products'!$A$6:$A$505,0)),"Unknown code"))</f>
      </c>
      <c r="D1298" s="12"/>
      <c r="E1298" s="14"/>
      <c r="F1298" s="14"/>
      <c r="G1298" s="15">
        <f>IF(OR($B1298="",$D1298=""),"",IF($F1298&lt;&gt;"",$F1298,IFERROR(IF($D1298="In",INDEX('Products'!$E$6:$E$505,MATCH($B1298,'Products'!$A$6:$A$505,0)),INDEX('Products'!$F$6:$F$505,MATCH($B1298,'Products'!$A$6:$A$505,0))),"")))</f>
      </c>
      <c r="H1298" s="15">
        <f>IF(OR($E1298="",$G1298=""),"",$E1298*$G1298)</f>
      </c>
      <c r="I1298" s="15">
        <f>IF(AND($D1298="Out",$E1298&lt;&gt;"",$G1298&lt;&gt;""),$E1298*($G1298-IFERROR(INDEX('Products'!$E$6:$E$505,MATCH($B1298,'Products'!$A$6:$A$505,0)),0)),"")</f>
      </c>
      <c r="J1298" s="12"/>
    </row>
    <row r="1299" spans="1:10" x14ac:dyDescent="0.25">
      <c r="A1299" s="17"/>
      <c r="B1299" s="12"/>
      <c r="C1299" s="16">
        <f>IF($B1299="","",IFERROR(INDEX('Products'!$B$6:$B$505,MATCH($B1299,'Products'!$A$6:$A$505,0)),"Unknown code"))</f>
      </c>
      <c r="D1299" s="12"/>
      <c r="E1299" s="14"/>
      <c r="F1299" s="14"/>
      <c r="G1299" s="15">
        <f>IF(OR($B1299="",$D1299=""),"",IF($F1299&lt;&gt;"",$F1299,IFERROR(IF($D1299="In",INDEX('Products'!$E$6:$E$505,MATCH($B1299,'Products'!$A$6:$A$505,0)),INDEX('Products'!$F$6:$F$505,MATCH($B1299,'Products'!$A$6:$A$505,0))),"")))</f>
      </c>
      <c r="H1299" s="15">
        <f>IF(OR($E1299="",$G1299=""),"",$E1299*$G1299)</f>
      </c>
      <c r="I1299" s="15">
        <f>IF(AND($D1299="Out",$E1299&lt;&gt;"",$G1299&lt;&gt;""),$E1299*($G1299-IFERROR(INDEX('Products'!$E$6:$E$505,MATCH($B1299,'Products'!$A$6:$A$505,0)),0)),"")</f>
      </c>
      <c r="J1299" s="12"/>
    </row>
    <row r="1300" spans="1:10" x14ac:dyDescent="0.25">
      <c r="A1300" s="17"/>
      <c r="B1300" s="12"/>
      <c r="C1300" s="16">
        <f>IF($B1300="","",IFERROR(INDEX('Products'!$B$6:$B$505,MATCH($B1300,'Products'!$A$6:$A$505,0)),"Unknown code"))</f>
      </c>
      <c r="D1300" s="12"/>
      <c r="E1300" s="14"/>
      <c r="F1300" s="14"/>
      <c r="G1300" s="15">
        <f>IF(OR($B1300="",$D1300=""),"",IF($F1300&lt;&gt;"",$F1300,IFERROR(IF($D1300="In",INDEX('Products'!$E$6:$E$505,MATCH($B1300,'Products'!$A$6:$A$505,0)),INDEX('Products'!$F$6:$F$505,MATCH($B1300,'Products'!$A$6:$A$505,0))),"")))</f>
      </c>
      <c r="H1300" s="15">
        <f>IF(OR($E1300="",$G1300=""),"",$E1300*$G1300)</f>
      </c>
      <c r="I1300" s="15">
        <f>IF(AND($D1300="Out",$E1300&lt;&gt;"",$G1300&lt;&gt;""),$E1300*($G1300-IFERROR(INDEX('Products'!$E$6:$E$505,MATCH($B1300,'Products'!$A$6:$A$505,0)),0)),"")</f>
      </c>
      <c r="J1300" s="12"/>
    </row>
    <row r="1301" spans="1:10" x14ac:dyDescent="0.25">
      <c r="A1301" s="17"/>
      <c r="B1301" s="12"/>
      <c r="C1301" s="16">
        <f>IF($B1301="","",IFERROR(INDEX('Products'!$B$6:$B$505,MATCH($B1301,'Products'!$A$6:$A$505,0)),"Unknown code"))</f>
      </c>
      <c r="D1301" s="12"/>
      <c r="E1301" s="14"/>
      <c r="F1301" s="14"/>
      <c r="G1301" s="15">
        <f>IF(OR($B1301="",$D1301=""),"",IF($F1301&lt;&gt;"",$F1301,IFERROR(IF($D1301="In",INDEX('Products'!$E$6:$E$505,MATCH($B1301,'Products'!$A$6:$A$505,0)),INDEX('Products'!$F$6:$F$505,MATCH($B1301,'Products'!$A$6:$A$505,0))),"")))</f>
      </c>
      <c r="H1301" s="15">
        <f>IF(OR($E1301="",$G1301=""),"",$E1301*$G1301)</f>
      </c>
      <c r="I1301" s="15">
        <f>IF(AND($D1301="Out",$E1301&lt;&gt;"",$G1301&lt;&gt;""),$E1301*($G1301-IFERROR(INDEX('Products'!$E$6:$E$505,MATCH($B1301,'Products'!$A$6:$A$505,0)),0)),"")</f>
      </c>
      <c r="J1301" s="12"/>
    </row>
    <row r="1302" spans="1:10" x14ac:dyDescent="0.25">
      <c r="A1302" s="17"/>
      <c r="B1302" s="12"/>
      <c r="C1302" s="16">
        <f>IF($B1302="","",IFERROR(INDEX('Products'!$B$6:$B$505,MATCH($B1302,'Products'!$A$6:$A$505,0)),"Unknown code"))</f>
      </c>
      <c r="D1302" s="12"/>
      <c r="E1302" s="14"/>
      <c r="F1302" s="14"/>
      <c r="G1302" s="15">
        <f>IF(OR($B1302="",$D1302=""),"",IF($F1302&lt;&gt;"",$F1302,IFERROR(IF($D1302="In",INDEX('Products'!$E$6:$E$505,MATCH($B1302,'Products'!$A$6:$A$505,0)),INDEX('Products'!$F$6:$F$505,MATCH($B1302,'Products'!$A$6:$A$505,0))),"")))</f>
      </c>
      <c r="H1302" s="15">
        <f>IF(OR($E1302="",$G1302=""),"",$E1302*$G1302)</f>
      </c>
      <c r="I1302" s="15">
        <f>IF(AND($D1302="Out",$E1302&lt;&gt;"",$G1302&lt;&gt;""),$E1302*($G1302-IFERROR(INDEX('Products'!$E$6:$E$505,MATCH($B1302,'Products'!$A$6:$A$505,0)),0)),"")</f>
      </c>
      <c r="J1302" s="12"/>
    </row>
    <row r="1303" spans="1:10" x14ac:dyDescent="0.25">
      <c r="A1303" s="17"/>
      <c r="B1303" s="12"/>
      <c r="C1303" s="16">
        <f>IF($B1303="","",IFERROR(INDEX('Products'!$B$6:$B$505,MATCH($B1303,'Products'!$A$6:$A$505,0)),"Unknown code"))</f>
      </c>
      <c r="D1303" s="12"/>
      <c r="E1303" s="14"/>
      <c r="F1303" s="14"/>
      <c r="G1303" s="15">
        <f>IF(OR($B1303="",$D1303=""),"",IF($F1303&lt;&gt;"",$F1303,IFERROR(IF($D1303="In",INDEX('Products'!$E$6:$E$505,MATCH($B1303,'Products'!$A$6:$A$505,0)),INDEX('Products'!$F$6:$F$505,MATCH($B1303,'Products'!$A$6:$A$505,0))),"")))</f>
      </c>
      <c r="H1303" s="15">
        <f>IF(OR($E1303="",$G1303=""),"",$E1303*$G1303)</f>
      </c>
      <c r="I1303" s="15">
        <f>IF(AND($D1303="Out",$E1303&lt;&gt;"",$G1303&lt;&gt;""),$E1303*($G1303-IFERROR(INDEX('Products'!$E$6:$E$505,MATCH($B1303,'Products'!$A$6:$A$505,0)),0)),"")</f>
      </c>
      <c r="J1303" s="12"/>
    </row>
    <row r="1304" spans="1:10" x14ac:dyDescent="0.25">
      <c r="A1304" s="17"/>
      <c r="B1304" s="12"/>
      <c r="C1304" s="16">
        <f>IF($B1304="","",IFERROR(INDEX('Products'!$B$6:$B$505,MATCH($B1304,'Products'!$A$6:$A$505,0)),"Unknown code"))</f>
      </c>
      <c r="D1304" s="12"/>
      <c r="E1304" s="14"/>
      <c r="F1304" s="14"/>
      <c r="G1304" s="15">
        <f>IF(OR($B1304="",$D1304=""),"",IF($F1304&lt;&gt;"",$F1304,IFERROR(IF($D1304="In",INDEX('Products'!$E$6:$E$505,MATCH($B1304,'Products'!$A$6:$A$505,0)),INDEX('Products'!$F$6:$F$505,MATCH($B1304,'Products'!$A$6:$A$505,0))),"")))</f>
      </c>
      <c r="H1304" s="15">
        <f>IF(OR($E1304="",$G1304=""),"",$E1304*$G1304)</f>
      </c>
      <c r="I1304" s="15">
        <f>IF(AND($D1304="Out",$E1304&lt;&gt;"",$G1304&lt;&gt;""),$E1304*($G1304-IFERROR(INDEX('Products'!$E$6:$E$505,MATCH($B1304,'Products'!$A$6:$A$505,0)),0)),"")</f>
      </c>
      <c r="J1304" s="12"/>
    </row>
    <row r="1305" spans="1:10" x14ac:dyDescent="0.25">
      <c r="A1305" s="17"/>
      <c r="B1305" s="12"/>
      <c r="C1305" s="16">
        <f>IF($B1305="","",IFERROR(INDEX('Products'!$B$6:$B$505,MATCH($B1305,'Products'!$A$6:$A$505,0)),"Unknown code"))</f>
      </c>
      <c r="D1305" s="12"/>
      <c r="E1305" s="14"/>
      <c r="F1305" s="14"/>
      <c r="G1305" s="15">
        <f>IF(OR($B1305="",$D1305=""),"",IF($F1305&lt;&gt;"",$F1305,IFERROR(IF($D1305="In",INDEX('Products'!$E$6:$E$505,MATCH($B1305,'Products'!$A$6:$A$505,0)),INDEX('Products'!$F$6:$F$505,MATCH($B1305,'Products'!$A$6:$A$505,0))),"")))</f>
      </c>
      <c r="H1305" s="15">
        <f>IF(OR($E1305="",$G1305=""),"",$E1305*$G1305)</f>
      </c>
      <c r="I1305" s="15">
        <f>IF(AND($D1305="Out",$E1305&lt;&gt;"",$G1305&lt;&gt;""),$E1305*($G1305-IFERROR(INDEX('Products'!$E$6:$E$505,MATCH($B1305,'Products'!$A$6:$A$505,0)),0)),"")</f>
      </c>
      <c r="J1305" s="12"/>
    </row>
    <row r="1306" spans="1:10" x14ac:dyDescent="0.25">
      <c r="A1306" s="17"/>
      <c r="B1306" s="12"/>
      <c r="C1306" s="16">
        <f>IF($B1306="","",IFERROR(INDEX('Products'!$B$6:$B$505,MATCH($B1306,'Products'!$A$6:$A$505,0)),"Unknown code"))</f>
      </c>
      <c r="D1306" s="12"/>
      <c r="E1306" s="14"/>
      <c r="F1306" s="14"/>
      <c r="G1306" s="15">
        <f>IF(OR($B1306="",$D1306=""),"",IF($F1306&lt;&gt;"",$F1306,IFERROR(IF($D1306="In",INDEX('Products'!$E$6:$E$505,MATCH($B1306,'Products'!$A$6:$A$505,0)),INDEX('Products'!$F$6:$F$505,MATCH($B1306,'Products'!$A$6:$A$505,0))),"")))</f>
      </c>
      <c r="H1306" s="15">
        <f>IF(OR($E1306="",$G1306=""),"",$E1306*$G1306)</f>
      </c>
      <c r="I1306" s="15">
        <f>IF(AND($D1306="Out",$E1306&lt;&gt;"",$G1306&lt;&gt;""),$E1306*($G1306-IFERROR(INDEX('Products'!$E$6:$E$505,MATCH($B1306,'Products'!$A$6:$A$505,0)),0)),"")</f>
      </c>
      <c r="J1306" s="12"/>
    </row>
    <row r="1307" spans="1:10" x14ac:dyDescent="0.25">
      <c r="A1307" s="17"/>
      <c r="B1307" s="12"/>
      <c r="C1307" s="16">
        <f>IF($B1307="","",IFERROR(INDEX('Products'!$B$6:$B$505,MATCH($B1307,'Products'!$A$6:$A$505,0)),"Unknown code"))</f>
      </c>
      <c r="D1307" s="12"/>
      <c r="E1307" s="14"/>
      <c r="F1307" s="14"/>
      <c r="G1307" s="15">
        <f>IF(OR($B1307="",$D1307=""),"",IF($F1307&lt;&gt;"",$F1307,IFERROR(IF($D1307="In",INDEX('Products'!$E$6:$E$505,MATCH($B1307,'Products'!$A$6:$A$505,0)),INDEX('Products'!$F$6:$F$505,MATCH($B1307,'Products'!$A$6:$A$505,0))),"")))</f>
      </c>
      <c r="H1307" s="15">
        <f>IF(OR($E1307="",$G1307=""),"",$E1307*$G1307)</f>
      </c>
      <c r="I1307" s="15">
        <f>IF(AND($D1307="Out",$E1307&lt;&gt;"",$G1307&lt;&gt;""),$E1307*($G1307-IFERROR(INDEX('Products'!$E$6:$E$505,MATCH($B1307,'Products'!$A$6:$A$505,0)),0)),"")</f>
      </c>
      <c r="J1307" s="12"/>
    </row>
    <row r="1308" spans="1:10" x14ac:dyDescent="0.25">
      <c r="A1308" s="17"/>
      <c r="B1308" s="12"/>
      <c r="C1308" s="16">
        <f>IF($B1308="","",IFERROR(INDEX('Products'!$B$6:$B$505,MATCH($B1308,'Products'!$A$6:$A$505,0)),"Unknown code"))</f>
      </c>
      <c r="D1308" s="12"/>
      <c r="E1308" s="14"/>
      <c r="F1308" s="14"/>
      <c r="G1308" s="15">
        <f>IF(OR($B1308="",$D1308=""),"",IF($F1308&lt;&gt;"",$F1308,IFERROR(IF($D1308="In",INDEX('Products'!$E$6:$E$505,MATCH($B1308,'Products'!$A$6:$A$505,0)),INDEX('Products'!$F$6:$F$505,MATCH($B1308,'Products'!$A$6:$A$505,0))),"")))</f>
      </c>
      <c r="H1308" s="15">
        <f>IF(OR($E1308="",$G1308=""),"",$E1308*$G1308)</f>
      </c>
      <c r="I1308" s="15">
        <f>IF(AND($D1308="Out",$E1308&lt;&gt;"",$G1308&lt;&gt;""),$E1308*($G1308-IFERROR(INDEX('Products'!$E$6:$E$505,MATCH($B1308,'Products'!$A$6:$A$505,0)),0)),"")</f>
      </c>
      <c r="J1308" s="12"/>
    </row>
    <row r="1309" spans="1:10" x14ac:dyDescent="0.25">
      <c r="A1309" s="17"/>
      <c r="B1309" s="12"/>
      <c r="C1309" s="16">
        <f>IF($B1309="","",IFERROR(INDEX('Products'!$B$6:$B$505,MATCH($B1309,'Products'!$A$6:$A$505,0)),"Unknown code"))</f>
      </c>
      <c r="D1309" s="12"/>
      <c r="E1309" s="14"/>
      <c r="F1309" s="14"/>
      <c r="G1309" s="15">
        <f>IF(OR($B1309="",$D1309=""),"",IF($F1309&lt;&gt;"",$F1309,IFERROR(IF($D1309="In",INDEX('Products'!$E$6:$E$505,MATCH($B1309,'Products'!$A$6:$A$505,0)),INDEX('Products'!$F$6:$F$505,MATCH($B1309,'Products'!$A$6:$A$505,0))),"")))</f>
      </c>
      <c r="H1309" s="15">
        <f>IF(OR($E1309="",$G1309=""),"",$E1309*$G1309)</f>
      </c>
      <c r="I1309" s="15">
        <f>IF(AND($D1309="Out",$E1309&lt;&gt;"",$G1309&lt;&gt;""),$E1309*($G1309-IFERROR(INDEX('Products'!$E$6:$E$505,MATCH($B1309,'Products'!$A$6:$A$505,0)),0)),"")</f>
      </c>
      <c r="J1309" s="12"/>
    </row>
    <row r="1310" spans="1:10" x14ac:dyDescent="0.25">
      <c r="A1310" s="17"/>
      <c r="B1310" s="12"/>
      <c r="C1310" s="16">
        <f>IF($B1310="","",IFERROR(INDEX('Products'!$B$6:$B$505,MATCH($B1310,'Products'!$A$6:$A$505,0)),"Unknown code"))</f>
      </c>
      <c r="D1310" s="12"/>
      <c r="E1310" s="14"/>
      <c r="F1310" s="14"/>
      <c r="G1310" s="15">
        <f>IF(OR($B1310="",$D1310=""),"",IF($F1310&lt;&gt;"",$F1310,IFERROR(IF($D1310="In",INDEX('Products'!$E$6:$E$505,MATCH($B1310,'Products'!$A$6:$A$505,0)),INDEX('Products'!$F$6:$F$505,MATCH($B1310,'Products'!$A$6:$A$505,0))),"")))</f>
      </c>
      <c r="H1310" s="15">
        <f>IF(OR($E1310="",$G1310=""),"",$E1310*$G1310)</f>
      </c>
      <c r="I1310" s="15">
        <f>IF(AND($D1310="Out",$E1310&lt;&gt;"",$G1310&lt;&gt;""),$E1310*($G1310-IFERROR(INDEX('Products'!$E$6:$E$505,MATCH($B1310,'Products'!$A$6:$A$505,0)),0)),"")</f>
      </c>
      <c r="J1310" s="12"/>
    </row>
    <row r="1311" spans="1:10" x14ac:dyDescent="0.25">
      <c r="A1311" s="17"/>
      <c r="B1311" s="12"/>
      <c r="C1311" s="16">
        <f>IF($B1311="","",IFERROR(INDEX('Products'!$B$6:$B$505,MATCH($B1311,'Products'!$A$6:$A$505,0)),"Unknown code"))</f>
      </c>
      <c r="D1311" s="12"/>
      <c r="E1311" s="14"/>
      <c r="F1311" s="14"/>
      <c r="G1311" s="15">
        <f>IF(OR($B1311="",$D1311=""),"",IF($F1311&lt;&gt;"",$F1311,IFERROR(IF($D1311="In",INDEX('Products'!$E$6:$E$505,MATCH($B1311,'Products'!$A$6:$A$505,0)),INDEX('Products'!$F$6:$F$505,MATCH($B1311,'Products'!$A$6:$A$505,0))),"")))</f>
      </c>
      <c r="H1311" s="15">
        <f>IF(OR($E1311="",$G1311=""),"",$E1311*$G1311)</f>
      </c>
      <c r="I1311" s="15">
        <f>IF(AND($D1311="Out",$E1311&lt;&gt;"",$G1311&lt;&gt;""),$E1311*($G1311-IFERROR(INDEX('Products'!$E$6:$E$505,MATCH($B1311,'Products'!$A$6:$A$505,0)),0)),"")</f>
      </c>
      <c r="J1311" s="12"/>
    </row>
    <row r="1312" spans="1:10" x14ac:dyDescent="0.25">
      <c r="A1312" s="17"/>
      <c r="B1312" s="12"/>
      <c r="C1312" s="16">
        <f>IF($B1312="","",IFERROR(INDEX('Products'!$B$6:$B$505,MATCH($B1312,'Products'!$A$6:$A$505,0)),"Unknown code"))</f>
      </c>
      <c r="D1312" s="12"/>
      <c r="E1312" s="14"/>
      <c r="F1312" s="14"/>
      <c r="G1312" s="15">
        <f>IF(OR($B1312="",$D1312=""),"",IF($F1312&lt;&gt;"",$F1312,IFERROR(IF($D1312="In",INDEX('Products'!$E$6:$E$505,MATCH($B1312,'Products'!$A$6:$A$505,0)),INDEX('Products'!$F$6:$F$505,MATCH($B1312,'Products'!$A$6:$A$505,0))),"")))</f>
      </c>
      <c r="H1312" s="15">
        <f>IF(OR($E1312="",$G1312=""),"",$E1312*$G1312)</f>
      </c>
      <c r="I1312" s="15">
        <f>IF(AND($D1312="Out",$E1312&lt;&gt;"",$G1312&lt;&gt;""),$E1312*($G1312-IFERROR(INDEX('Products'!$E$6:$E$505,MATCH($B1312,'Products'!$A$6:$A$505,0)),0)),"")</f>
      </c>
      <c r="J1312" s="12"/>
    </row>
    <row r="1313" spans="1:10" x14ac:dyDescent="0.25">
      <c r="A1313" s="17"/>
      <c r="B1313" s="12"/>
      <c r="C1313" s="16">
        <f>IF($B1313="","",IFERROR(INDEX('Products'!$B$6:$B$505,MATCH($B1313,'Products'!$A$6:$A$505,0)),"Unknown code"))</f>
      </c>
      <c r="D1313" s="12"/>
      <c r="E1313" s="14"/>
      <c r="F1313" s="14"/>
      <c r="G1313" s="15">
        <f>IF(OR($B1313="",$D1313=""),"",IF($F1313&lt;&gt;"",$F1313,IFERROR(IF($D1313="In",INDEX('Products'!$E$6:$E$505,MATCH($B1313,'Products'!$A$6:$A$505,0)),INDEX('Products'!$F$6:$F$505,MATCH($B1313,'Products'!$A$6:$A$505,0))),"")))</f>
      </c>
      <c r="H1313" s="15">
        <f>IF(OR($E1313="",$G1313=""),"",$E1313*$G1313)</f>
      </c>
      <c r="I1313" s="15">
        <f>IF(AND($D1313="Out",$E1313&lt;&gt;"",$G1313&lt;&gt;""),$E1313*($G1313-IFERROR(INDEX('Products'!$E$6:$E$505,MATCH($B1313,'Products'!$A$6:$A$505,0)),0)),"")</f>
      </c>
      <c r="J1313" s="12"/>
    </row>
    <row r="1314" spans="1:10" x14ac:dyDescent="0.25">
      <c r="A1314" s="17"/>
      <c r="B1314" s="12"/>
      <c r="C1314" s="16">
        <f>IF($B1314="","",IFERROR(INDEX('Products'!$B$6:$B$505,MATCH($B1314,'Products'!$A$6:$A$505,0)),"Unknown code"))</f>
      </c>
      <c r="D1314" s="12"/>
      <c r="E1314" s="14"/>
      <c r="F1314" s="14"/>
      <c r="G1314" s="15">
        <f>IF(OR($B1314="",$D1314=""),"",IF($F1314&lt;&gt;"",$F1314,IFERROR(IF($D1314="In",INDEX('Products'!$E$6:$E$505,MATCH($B1314,'Products'!$A$6:$A$505,0)),INDEX('Products'!$F$6:$F$505,MATCH($B1314,'Products'!$A$6:$A$505,0))),"")))</f>
      </c>
      <c r="H1314" s="15">
        <f>IF(OR($E1314="",$G1314=""),"",$E1314*$G1314)</f>
      </c>
      <c r="I1314" s="15">
        <f>IF(AND($D1314="Out",$E1314&lt;&gt;"",$G1314&lt;&gt;""),$E1314*($G1314-IFERROR(INDEX('Products'!$E$6:$E$505,MATCH($B1314,'Products'!$A$6:$A$505,0)),0)),"")</f>
      </c>
      <c r="J1314" s="12"/>
    </row>
    <row r="1315" spans="1:10" x14ac:dyDescent="0.25">
      <c r="A1315" s="17"/>
      <c r="B1315" s="12"/>
      <c r="C1315" s="16">
        <f>IF($B1315="","",IFERROR(INDEX('Products'!$B$6:$B$505,MATCH($B1315,'Products'!$A$6:$A$505,0)),"Unknown code"))</f>
      </c>
      <c r="D1315" s="12"/>
      <c r="E1315" s="14"/>
      <c r="F1315" s="14"/>
      <c r="G1315" s="15">
        <f>IF(OR($B1315="",$D1315=""),"",IF($F1315&lt;&gt;"",$F1315,IFERROR(IF($D1315="In",INDEX('Products'!$E$6:$E$505,MATCH($B1315,'Products'!$A$6:$A$505,0)),INDEX('Products'!$F$6:$F$505,MATCH($B1315,'Products'!$A$6:$A$505,0))),"")))</f>
      </c>
      <c r="H1315" s="15">
        <f>IF(OR($E1315="",$G1315=""),"",$E1315*$G1315)</f>
      </c>
      <c r="I1315" s="15">
        <f>IF(AND($D1315="Out",$E1315&lt;&gt;"",$G1315&lt;&gt;""),$E1315*($G1315-IFERROR(INDEX('Products'!$E$6:$E$505,MATCH($B1315,'Products'!$A$6:$A$505,0)),0)),"")</f>
      </c>
      <c r="J1315" s="12"/>
    </row>
    <row r="1316" spans="1:10" x14ac:dyDescent="0.25">
      <c r="A1316" s="17"/>
      <c r="B1316" s="12"/>
      <c r="C1316" s="16">
        <f>IF($B1316="","",IFERROR(INDEX('Products'!$B$6:$B$505,MATCH($B1316,'Products'!$A$6:$A$505,0)),"Unknown code"))</f>
      </c>
      <c r="D1316" s="12"/>
      <c r="E1316" s="14"/>
      <c r="F1316" s="14"/>
      <c r="G1316" s="15">
        <f>IF(OR($B1316="",$D1316=""),"",IF($F1316&lt;&gt;"",$F1316,IFERROR(IF($D1316="In",INDEX('Products'!$E$6:$E$505,MATCH($B1316,'Products'!$A$6:$A$505,0)),INDEX('Products'!$F$6:$F$505,MATCH($B1316,'Products'!$A$6:$A$505,0))),"")))</f>
      </c>
      <c r="H1316" s="15">
        <f>IF(OR($E1316="",$G1316=""),"",$E1316*$G1316)</f>
      </c>
      <c r="I1316" s="15">
        <f>IF(AND($D1316="Out",$E1316&lt;&gt;"",$G1316&lt;&gt;""),$E1316*($G1316-IFERROR(INDEX('Products'!$E$6:$E$505,MATCH($B1316,'Products'!$A$6:$A$505,0)),0)),"")</f>
      </c>
      <c r="J1316" s="12"/>
    </row>
    <row r="1317" spans="1:10" x14ac:dyDescent="0.25">
      <c r="A1317" s="17"/>
      <c r="B1317" s="12"/>
      <c r="C1317" s="16">
        <f>IF($B1317="","",IFERROR(INDEX('Products'!$B$6:$B$505,MATCH($B1317,'Products'!$A$6:$A$505,0)),"Unknown code"))</f>
      </c>
      <c r="D1317" s="12"/>
      <c r="E1317" s="14"/>
      <c r="F1317" s="14"/>
      <c r="G1317" s="15">
        <f>IF(OR($B1317="",$D1317=""),"",IF($F1317&lt;&gt;"",$F1317,IFERROR(IF($D1317="In",INDEX('Products'!$E$6:$E$505,MATCH($B1317,'Products'!$A$6:$A$505,0)),INDEX('Products'!$F$6:$F$505,MATCH($B1317,'Products'!$A$6:$A$505,0))),"")))</f>
      </c>
      <c r="H1317" s="15">
        <f>IF(OR($E1317="",$G1317=""),"",$E1317*$G1317)</f>
      </c>
      <c r="I1317" s="15">
        <f>IF(AND($D1317="Out",$E1317&lt;&gt;"",$G1317&lt;&gt;""),$E1317*($G1317-IFERROR(INDEX('Products'!$E$6:$E$505,MATCH($B1317,'Products'!$A$6:$A$505,0)),0)),"")</f>
      </c>
      <c r="J1317" s="12"/>
    </row>
    <row r="1318" spans="1:10" x14ac:dyDescent="0.25">
      <c r="A1318" s="17"/>
      <c r="B1318" s="12"/>
      <c r="C1318" s="16">
        <f>IF($B1318="","",IFERROR(INDEX('Products'!$B$6:$B$505,MATCH($B1318,'Products'!$A$6:$A$505,0)),"Unknown code"))</f>
      </c>
      <c r="D1318" s="12"/>
      <c r="E1318" s="14"/>
      <c r="F1318" s="14"/>
      <c r="G1318" s="15">
        <f>IF(OR($B1318="",$D1318=""),"",IF($F1318&lt;&gt;"",$F1318,IFERROR(IF($D1318="In",INDEX('Products'!$E$6:$E$505,MATCH($B1318,'Products'!$A$6:$A$505,0)),INDEX('Products'!$F$6:$F$505,MATCH($B1318,'Products'!$A$6:$A$505,0))),"")))</f>
      </c>
      <c r="H1318" s="15">
        <f>IF(OR($E1318="",$G1318=""),"",$E1318*$G1318)</f>
      </c>
      <c r="I1318" s="15">
        <f>IF(AND($D1318="Out",$E1318&lt;&gt;"",$G1318&lt;&gt;""),$E1318*($G1318-IFERROR(INDEX('Products'!$E$6:$E$505,MATCH($B1318,'Products'!$A$6:$A$505,0)),0)),"")</f>
      </c>
      <c r="J1318" s="12"/>
    </row>
    <row r="1319" spans="1:10" x14ac:dyDescent="0.25">
      <c r="A1319" s="17"/>
      <c r="B1319" s="12"/>
      <c r="C1319" s="16">
        <f>IF($B1319="","",IFERROR(INDEX('Products'!$B$6:$B$505,MATCH($B1319,'Products'!$A$6:$A$505,0)),"Unknown code"))</f>
      </c>
      <c r="D1319" s="12"/>
      <c r="E1319" s="14"/>
      <c r="F1319" s="14"/>
      <c r="G1319" s="15">
        <f>IF(OR($B1319="",$D1319=""),"",IF($F1319&lt;&gt;"",$F1319,IFERROR(IF($D1319="In",INDEX('Products'!$E$6:$E$505,MATCH($B1319,'Products'!$A$6:$A$505,0)),INDEX('Products'!$F$6:$F$505,MATCH($B1319,'Products'!$A$6:$A$505,0))),"")))</f>
      </c>
      <c r="H1319" s="15">
        <f>IF(OR($E1319="",$G1319=""),"",$E1319*$G1319)</f>
      </c>
      <c r="I1319" s="15">
        <f>IF(AND($D1319="Out",$E1319&lt;&gt;"",$G1319&lt;&gt;""),$E1319*($G1319-IFERROR(INDEX('Products'!$E$6:$E$505,MATCH($B1319,'Products'!$A$6:$A$505,0)),0)),"")</f>
      </c>
      <c r="J1319" s="12"/>
    </row>
    <row r="1320" spans="1:10" x14ac:dyDescent="0.25">
      <c r="A1320" s="17"/>
      <c r="B1320" s="12"/>
      <c r="C1320" s="16">
        <f>IF($B1320="","",IFERROR(INDEX('Products'!$B$6:$B$505,MATCH($B1320,'Products'!$A$6:$A$505,0)),"Unknown code"))</f>
      </c>
      <c r="D1320" s="12"/>
      <c r="E1320" s="14"/>
      <c r="F1320" s="14"/>
      <c r="G1320" s="15">
        <f>IF(OR($B1320="",$D1320=""),"",IF($F1320&lt;&gt;"",$F1320,IFERROR(IF($D1320="In",INDEX('Products'!$E$6:$E$505,MATCH($B1320,'Products'!$A$6:$A$505,0)),INDEX('Products'!$F$6:$F$505,MATCH($B1320,'Products'!$A$6:$A$505,0))),"")))</f>
      </c>
      <c r="H1320" s="15">
        <f>IF(OR($E1320="",$G1320=""),"",$E1320*$G1320)</f>
      </c>
      <c r="I1320" s="15">
        <f>IF(AND($D1320="Out",$E1320&lt;&gt;"",$G1320&lt;&gt;""),$E1320*($G1320-IFERROR(INDEX('Products'!$E$6:$E$505,MATCH($B1320,'Products'!$A$6:$A$505,0)),0)),"")</f>
      </c>
      <c r="J1320" s="12"/>
    </row>
    <row r="1321" spans="1:10" x14ac:dyDescent="0.25">
      <c r="A1321" s="17"/>
      <c r="B1321" s="12"/>
      <c r="C1321" s="16">
        <f>IF($B1321="","",IFERROR(INDEX('Products'!$B$6:$B$505,MATCH($B1321,'Products'!$A$6:$A$505,0)),"Unknown code"))</f>
      </c>
      <c r="D1321" s="12"/>
      <c r="E1321" s="14"/>
      <c r="F1321" s="14"/>
      <c r="G1321" s="15">
        <f>IF(OR($B1321="",$D1321=""),"",IF($F1321&lt;&gt;"",$F1321,IFERROR(IF($D1321="In",INDEX('Products'!$E$6:$E$505,MATCH($B1321,'Products'!$A$6:$A$505,0)),INDEX('Products'!$F$6:$F$505,MATCH($B1321,'Products'!$A$6:$A$505,0))),"")))</f>
      </c>
      <c r="H1321" s="15">
        <f>IF(OR($E1321="",$G1321=""),"",$E1321*$G1321)</f>
      </c>
      <c r="I1321" s="15">
        <f>IF(AND($D1321="Out",$E1321&lt;&gt;"",$G1321&lt;&gt;""),$E1321*($G1321-IFERROR(INDEX('Products'!$E$6:$E$505,MATCH($B1321,'Products'!$A$6:$A$505,0)),0)),"")</f>
      </c>
      <c r="J1321" s="12"/>
    </row>
    <row r="1322" spans="1:10" x14ac:dyDescent="0.25">
      <c r="A1322" s="17"/>
      <c r="B1322" s="12"/>
      <c r="C1322" s="16">
        <f>IF($B1322="","",IFERROR(INDEX('Products'!$B$6:$B$505,MATCH($B1322,'Products'!$A$6:$A$505,0)),"Unknown code"))</f>
      </c>
      <c r="D1322" s="12"/>
      <c r="E1322" s="14"/>
      <c r="F1322" s="14"/>
      <c r="G1322" s="15">
        <f>IF(OR($B1322="",$D1322=""),"",IF($F1322&lt;&gt;"",$F1322,IFERROR(IF($D1322="In",INDEX('Products'!$E$6:$E$505,MATCH($B1322,'Products'!$A$6:$A$505,0)),INDEX('Products'!$F$6:$F$505,MATCH($B1322,'Products'!$A$6:$A$505,0))),"")))</f>
      </c>
      <c r="H1322" s="15">
        <f>IF(OR($E1322="",$G1322=""),"",$E1322*$G1322)</f>
      </c>
      <c r="I1322" s="15">
        <f>IF(AND($D1322="Out",$E1322&lt;&gt;"",$G1322&lt;&gt;""),$E1322*($G1322-IFERROR(INDEX('Products'!$E$6:$E$505,MATCH($B1322,'Products'!$A$6:$A$505,0)),0)),"")</f>
      </c>
      <c r="J1322" s="12"/>
    </row>
    <row r="1323" spans="1:10" x14ac:dyDescent="0.25">
      <c r="A1323" s="17"/>
      <c r="B1323" s="12"/>
      <c r="C1323" s="16">
        <f>IF($B1323="","",IFERROR(INDEX('Products'!$B$6:$B$505,MATCH($B1323,'Products'!$A$6:$A$505,0)),"Unknown code"))</f>
      </c>
      <c r="D1323" s="12"/>
      <c r="E1323" s="14"/>
      <c r="F1323" s="14"/>
      <c r="G1323" s="15">
        <f>IF(OR($B1323="",$D1323=""),"",IF($F1323&lt;&gt;"",$F1323,IFERROR(IF($D1323="In",INDEX('Products'!$E$6:$E$505,MATCH($B1323,'Products'!$A$6:$A$505,0)),INDEX('Products'!$F$6:$F$505,MATCH($B1323,'Products'!$A$6:$A$505,0))),"")))</f>
      </c>
      <c r="H1323" s="15">
        <f>IF(OR($E1323="",$G1323=""),"",$E1323*$G1323)</f>
      </c>
      <c r="I1323" s="15">
        <f>IF(AND($D1323="Out",$E1323&lt;&gt;"",$G1323&lt;&gt;""),$E1323*($G1323-IFERROR(INDEX('Products'!$E$6:$E$505,MATCH($B1323,'Products'!$A$6:$A$505,0)),0)),"")</f>
      </c>
      <c r="J1323" s="12"/>
    </row>
    <row r="1324" spans="1:10" x14ac:dyDescent="0.25">
      <c r="A1324" s="17"/>
      <c r="B1324" s="12"/>
      <c r="C1324" s="16">
        <f>IF($B1324="","",IFERROR(INDEX('Products'!$B$6:$B$505,MATCH($B1324,'Products'!$A$6:$A$505,0)),"Unknown code"))</f>
      </c>
      <c r="D1324" s="12"/>
      <c r="E1324" s="14"/>
      <c r="F1324" s="14"/>
      <c r="G1324" s="15">
        <f>IF(OR($B1324="",$D1324=""),"",IF($F1324&lt;&gt;"",$F1324,IFERROR(IF($D1324="In",INDEX('Products'!$E$6:$E$505,MATCH($B1324,'Products'!$A$6:$A$505,0)),INDEX('Products'!$F$6:$F$505,MATCH($B1324,'Products'!$A$6:$A$505,0))),"")))</f>
      </c>
      <c r="H1324" s="15">
        <f>IF(OR($E1324="",$G1324=""),"",$E1324*$G1324)</f>
      </c>
      <c r="I1324" s="15">
        <f>IF(AND($D1324="Out",$E1324&lt;&gt;"",$G1324&lt;&gt;""),$E1324*($G1324-IFERROR(INDEX('Products'!$E$6:$E$505,MATCH($B1324,'Products'!$A$6:$A$505,0)),0)),"")</f>
      </c>
      <c r="J1324" s="12"/>
    </row>
    <row r="1325" spans="1:10" x14ac:dyDescent="0.25">
      <c r="A1325" s="17"/>
      <c r="B1325" s="12"/>
      <c r="C1325" s="16">
        <f>IF($B1325="","",IFERROR(INDEX('Products'!$B$6:$B$505,MATCH($B1325,'Products'!$A$6:$A$505,0)),"Unknown code"))</f>
      </c>
      <c r="D1325" s="12"/>
      <c r="E1325" s="14"/>
      <c r="F1325" s="14"/>
      <c r="G1325" s="15">
        <f>IF(OR($B1325="",$D1325=""),"",IF($F1325&lt;&gt;"",$F1325,IFERROR(IF($D1325="In",INDEX('Products'!$E$6:$E$505,MATCH($B1325,'Products'!$A$6:$A$505,0)),INDEX('Products'!$F$6:$F$505,MATCH($B1325,'Products'!$A$6:$A$505,0))),"")))</f>
      </c>
      <c r="H1325" s="15">
        <f>IF(OR($E1325="",$G1325=""),"",$E1325*$G1325)</f>
      </c>
      <c r="I1325" s="15">
        <f>IF(AND($D1325="Out",$E1325&lt;&gt;"",$G1325&lt;&gt;""),$E1325*($G1325-IFERROR(INDEX('Products'!$E$6:$E$505,MATCH($B1325,'Products'!$A$6:$A$505,0)),0)),"")</f>
      </c>
      <c r="J1325" s="12"/>
    </row>
    <row r="1326" spans="1:10" x14ac:dyDescent="0.25">
      <c r="A1326" s="17"/>
      <c r="B1326" s="12"/>
      <c r="C1326" s="16">
        <f>IF($B1326="","",IFERROR(INDEX('Products'!$B$6:$B$505,MATCH($B1326,'Products'!$A$6:$A$505,0)),"Unknown code"))</f>
      </c>
      <c r="D1326" s="12"/>
      <c r="E1326" s="14"/>
      <c r="F1326" s="14"/>
      <c r="G1326" s="15">
        <f>IF(OR($B1326="",$D1326=""),"",IF($F1326&lt;&gt;"",$F1326,IFERROR(IF($D1326="In",INDEX('Products'!$E$6:$E$505,MATCH($B1326,'Products'!$A$6:$A$505,0)),INDEX('Products'!$F$6:$F$505,MATCH($B1326,'Products'!$A$6:$A$505,0))),"")))</f>
      </c>
      <c r="H1326" s="15">
        <f>IF(OR($E1326="",$G1326=""),"",$E1326*$G1326)</f>
      </c>
      <c r="I1326" s="15">
        <f>IF(AND($D1326="Out",$E1326&lt;&gt;"",$G1326&lt;&gt;""),$E1326*($G1326-IFERROR(INDEX('Products'!$E$6:$E$505,MATCH($B1326,'Products'!$A$6:$A$505,0)),0)),"")</f>
      </c>
      <c r="J1326" s="12"/>
    </row>
    <row r="1327" spans="1:10" x14ac:dyDescent="0.25">
      <c r="A1327" s="17"/>
      <c r="B1327" s="12"/>
      <c r="C1327" s="16">
        <f>IF($B1327="","",IFERROR(INDEX('Products'!$B$6:$B$505,MATCH($B1327,'Products'!$A$6:$A$505,0)),"Unknown code"))</f>
      </c>
      <c r="D1327" s="12"/>
      <c r="E1327" s="14"/>
      <c r="F1327" s="14"/>
      <c r="G1327" s="15">
        <f>IF(OR($B1327="",$D1327=""),"",IF($F1327&lt;&gt;"",$F1327,IFERROR(IF($D1327="In",INDEX('Products'!$E$6:$E$505,MATCH($B1327,'Products'!$A$6:$A$505,0)),INDEX('Products'!$F$6:$F$505,MATCH($B1327,'Products'!$A$6:$A$505,0))),"")))</f>
      </c>
      <c r="H1327" s="15">
        <f>IF(OR($E1327="",$G1327=""),"",$E1327*$G1327)</f>
      </c>
      <c r="I1327" s="15">
        <f>IF(AND($D1327="Out",$E1327&lt;&gt;"",$G1327&lt;&gt;""),$E1327*($G1327-IFERROR(INDEX('Products'!$E$6:$E$505,MATCH($B1327,'Products'!$A$6:$A$505,0)),0)),"")</f>
      </c>
      <c r="J1327" s="12"/>
    </row>
    <row r="1328" spans="1:10" x14ac:dyDescent="0.25">
      <c r="A1328" s="17"/>
      <c r="B1328" s="12"/>
      <c r="C1328" s="16">
        <f>IF($B1328="","",IFERROR(INDEX('Products'!$B$6:$B$505,MATCH($B1328,'Products'!$A$6:$A$505,0)),"Unknown code"))</f>
      </c>
      <c r="D1328" s="12"/>
      <c r="E1328" s="14"/>
      <c r="F1328" s="14"/>
      <c r="G1328" s="15">
        <f>IF(OR($B1328="",$D1328=""),"",IF($F1328&lt;&gt;"",$F1328,IFERROR(IF($D1328="In",INDEX('Products'!$E$6:$E$505,MATCH($B1328,'Products'!$A$6:$A$505,0)),INDEX('Products'!$F$6:$F$505,MATCH($B1328,'Products'!$A$6:$A$505,0))),"")))</f>
      </c>
      <c r="H1328" s="15">
        <f>IF(OR($E1328="",$G1328=""),"",$E1328*$G1328)</f>
      </c>
      <c r="I1328" s="15">
        <f>IF(AND($D1328="Out",$E1328&lt;&gt;"",$G1328&lt;&gt;""),$E1328*($G1328-IFERROR(INDEX('Products'!$E$6:$E$505,MATCH($B1328,'Products'!$A$6:$A$505,0)),0)),"")</f>
      </c>
      <c r="J1328" s="12"/>
    </row>
    <row r="1329" spans="1:10" x14ac:dyDescent="0.25">
      <c r="A1329" s="17"/>
      <c r="B1329" s="12"/>
      <c r="C1329" s="16">
        <f>IF($B1329="","",IFERROR(INDEX('Products'!$B$6:$B$505,MATCH($B1329,'Products'!$A$6:$A$505,0)),"Unknown code"))</f>
      </c>
      <c r="D1329" s="12"/>
      <c r="E1329" s="14"/>
      <c r="F1329" s="14"/>
      <c r="G1329" s="15">
        <f>IF(OR($B1329="",$D1329=""),"",IF($F1329&lt;&gt;"",$F1329,IFERROR(IF($D1329="In",INDEX('Products'!$E$6:$E$505,MATCH($B1329,'Products'!$A$6:$A$505,0)),INDEX('Products'!$F$6:$F$505,MATCH($B1329,'Products'!$A$6:$A$505,0))),"")))</f>
      </c>
      <c r="H1329" s="15">
        <f>IF(OR($E1329="",$G1329=""),"",$E1329*$G1329)</f>
      </c>
      <c r="I1329" s="15">
        <f>IF(AND($D1329="Out",$E1329&lt;&gt;"",$G1329&lt;&gt;""),$E1329*($G1329-IFERROR(INDEX('Products'!$E$6:$E$505,MATCH($B1329,'Products'!$A$6:$A$505,0)),0)),"")</f>
      </c>
      <c r="J1329" s="12"/>
    </row>
    <row r="1330" spans="1:10" x14ac:dyDescent="0.25">
      <c r="A1330" s="17"/>
      <c r="B1330" s="12"/>
      <c r="C1330" s="16">
        <f>IF($B1330="","",IFERROR(INDEX('Products'!$B$6:$B$505,MATCH($B1330,'Products'!$A$6:$A$505,0)),"Unknown code"))</f>
      </c>
      <c r="D1330" s="12"/>
      <c r="E1330" s="14"/>
      <c r="F1330" s="14"/>
      <c r="G1330" s="15">
        <f>IF(OR($B1330="",$D1330=""),"",IF($F1330&lt;&gt;"",$F1330,IFERROR(IF($D1330="In",INDEX('Products'!$E$6:$E$505,MATCH($B1330,'Products'!$A$6:$A$505,0)),INDEX('Products'!$F$6:$F$505,MATCH($B1330,'Products'!$A$6:$A$505,0))),"")))</f>
      </c>
      <c r="H1330" s="15">
        <f>IF(OR($E1330="",$G1330=""),"",$E1330*$G1330)</f>
      </c>
      <c r="I1330" s="15">
        <f>IF(AND($D1330="Out",$E1330&lt;&gt;"",$G1330&lt;&gt;""),$E1330*($G1330-IFERROR(INDEX('Products'!$E$6:$E$505,MATCH($B1330,'Products'!$A$6:$A$505,0)),0)),"")</f>
      </c>
      <c r="J1330" s="12"/>
    </row>
    <row r="1331" spans="1:10" x14ac:dyDescent="0.25">
      <c r="A1331" s="17"/>
      <c r="B1331" s="12"/>
      <c r="C1331" s="16">
        <f>IF($B1331="","",IFERROR(INDEX('Products'!$B$6:$B$505,MATCH($B1331,'Products'!$A$6:$A$505,0)),"Unknown code"))</f>
      </c>
      <c r="D1331" s="12"/>
      <c r="E1331" s="14"/>
      <c r="F1331" s="14"/>
      <c r="G1331" s="15">
        <f>IF(OR($B1331="",$D1331=""),"",IF($F1331&lt;&gt;"",$F1331,IFERROR(IF($D1331="In",INDEX('Products'!$E$6:$E$505,MATCH($B1331,'Products'!$A$6:$A$505,0)),INDEX('Products'!$F$6:$F$505,MATCH($B1331,'Products'!$A$6:$A$505,0))),"")))</f>
      </c>
      <c r="H1331" s="15">
        <f>IF(OR($E1331="",$G1331=""),"",$E1331*$G1331)</f>
      </c>
      <c r="I1331" s="15">
        <f>IF(AND($D1331="Out",$E1331&lt;&gt;"",$G1331&lt;&gt;""),$E1331*($G1331-IFERROR(INDEX('Products'!$E$6:$E$505,MATCH($B1331,'Products'!$A$6:$A$505,0)),0)),"")</f>
      </c>
      <c r="J1331" s="12"/>
    </row>
    <row r="1332" spans="1:10" x14ac:dyDescent="0.25">
      <c r="A1332" s="17"/>
      <c r="B1332" s="12"/>
      <c r="C1332" s="16">
        <f>IF($B1332="","",IFERROR(INDEX('Products'!$B$6:$B$505,MATCH($B1332,'Products'!$A$6:$A$505,0)),"Unknown code"))</f>
      </c>
      <c r="D1332" s="12"/>
      <c r="E1332" s="14"/>
      <c r="F1332" s="14"/>
      <c r="G1332" s="15">
        <f>IF(OR($B1332="",$D1332=""),"",IF($F1332&lt;&gt;"",$F1332,IFERROR(IF($D1332="In",INDEX('Products'!$E$6:$E$505,MATCH($B1332,'Products'!$A$6:$A$505,0)),INDEX('Products'!$F$6:$F$505,MATCH($B1332,'Products'!$A$6:$A$505,0))),"")))</f>
      </c>
      <c r="H1332" s="15">
        <f>IF(OR($E1332="",$G1332=""),"",$E1332*$G1332)</f>
      </c>
      <c r="I1332" s="15">
        <f>IF(AND($D1332="Out",$E1332&lt;&gt;"",$G1332&lt;&gt;""),$E1332*($G1332-IFERROR(INDEX('Products'!$E$6:$E$505,MATCH($B1332,'Products'!$A$6:$A$505,0)),0)),"")</f>
      </c>
      <c r="J1332" s="12"/>
    </row>
    <row r="1333" spans="1:10" x14ac:dyDescent="0.25">
      <c r="A1333" s="17"/>
      <c r="B1333" s="12"/>
      <c r="C1333" s="16">
        <f>IF($B1333="","",IFERROR(INDEX('Products'!$B$6:$B$505,MATCH($B1333,'Products'!$A$6:$A$505,0)),"Unknown code"))</f>
      </c>
      <c r="D1333" s="12"/>
      <c r="E1333" s="14"/>
      <c r="F1333" s="14"/>
      <c r="G1333" s="15">
        <f>IF(OR($B1333="",$D1333=""),"",IF($F1333&lt;&gt;"",$F1333,IFERROR(IF($D1333="In",INDEX('Products'!$E$6:$E$505,MATCH($B1333,'Products'!$A$6:$A$505,0)),INDEX('Products'!$F$6:$F$505,MATCH($B1333,'Products'!$A$6:$A$505,0))),"")))</f>
      </c>
      <c r="H1333" s="15">
        <f>IF(OR($E1333="",$G1333=""),"",$E1333*$G1333)</f>
      </c>
      <c r="I1333" s="15">
        <f>IF(AND($D1333="Out",$E1333&lt;&gt;"",$G1333&lt;&gt;""),$E1333*($G1333-IFERROR(INDEX('Products'!$E$6:$E$505,MATCH($B1333,'Products'!$A$6:$A$505,0)),0)),"")</f>
      </c>
      <c r="J1333" s="12"/>
    </row>
    <row r="1334" spans="1:10" x14ac:dyDescent="0.25">
      <c r="A1334" s="17"/>
      <c r="B1334" s="12"/>
      <c r="C1334" s="16">
        <f>IF($B1334="","",IFERROR(INDEX('Products'!$B$6:$B$505,MATCH($B1334,'Products'!$A$6:$A$505,0)),"Unknown code"))</f>
      </c>
      <c r="D1334" s="12"/>
      <c r="E1334" s="14"/>
      <c r="F1334" s="14"/>
      <c r="G1334" s="15">
        <f>IF(OR($B1334="",$D1334=""),"",IF($F1334&lt;&gt;"",$F1334,IFERROR(IF($D1334="In",INDEX('Products'!$E$6:$E$505,MATCH($B1334,'Products'!$A$6:$A$505,0)),INDEX('Products'!$F$6:$F$505,MATCH($B1334,'Products'!$A$6:$A$505,0))),"")))</f>
      </c>
      <c r="H1334" s="15">
        <f>IF(OR($E1334="",$G1334=""),"",$E1334*$G1334)</f>
      </c>
      <c r="I1334" s="15">
        <f>IF(AND($D1334="Out",$E1334&lt;&gt;"",$G1334&lt;&gt;""),$E1334*($G1334-IFERROR(INDEX('Products'!$E$6:$E$505,MATCH($B1334,'Products'!$A$6:$A$505,0)),0)),"")</f>
      </c>
      <c r="J1334" s="12"/>
    </row>
    <row r="1335" spans="1:10" x14ac:dyDescent="0.25">
      <c r="A1335" s="17"/>
      <c r="B1335" s="12"/>
      <c r="C1335" s="16">
        <f>IF($B1335="","",IFERROR(INDEX('Products'!$B$6:$B$505,MATCH($B1335,'Products'!$A$6:$A$505,0)),"Unknown code"))</f>
      </c>
      <c r="D1335" s="12"/>
      <c r="E1335" s="14"/>
      <c r="F1335" s="14"/>
      <c r="G1335" s="15">
        <f>IF(OR($B1335="",$D1335=""),"",IF($F1335&lt;&gt;"",$F1335,IFERROR(IF($D1335="In",INDEX('Products'!$E$6:$E$505,MATCH($B1335,'Products'!$A$6:$A$505,0)),INDEX('Products'!$F$6:$F$505,MATCH($B1335,'Products'!$A$6:$A$505,0))),"")))</f>
      </c>
      <c r="H1335" s="15">
        <f>IF(OR($E1335="",$G1335=""),"",$E1335*$G1335)</f>
      </c>
      <c r="I1335" s="15">
        <f>IF(AND($D1335="Out",$E1335&lt;&gt;"",$G1335&lt;&gt;""),$E1335*($G1335-IFERROR(INDEX('Products'!$E$6:$E$505,MATCH($B1335,'Products'!$A$6:$A$505,0)),0)),"")</f>
      </c>
      <c r="J1335" s="12"/>
    </row>
    <row r="1336" spans="1:10" x14ac:dyDescent="0.25">
      <c r="A1336" s="17"/>
      <c r="B1336" s="12"/>
      <c r="C1336" s="16">
        <f>IF($B1336="","",IFERROR(INDEX('Products'!$B$6:$B$505,MATCH($B1336,'Products'!$A$6:$A$505,0)),"Unknown code"))</f>
      </c>
      <c r="D1336" s="12"/>
      <c r="E1336" s="14"/>
      <c r="F1336" s="14"/>
      <c r="G1336" s="15">
        <f>IF(OR($B1336="",$D1336=""),"",IF($F1336&lt;&gt;"",$F1336,IFERROR(IF($D1336="In",INDEX('Products'!$E$6:$E$505,MATCH($B1336,'Products'!$A$6:$A$505,0)),INDEX('Products'!$F$6:$F$505,MATCH($B1336,'Products'!$A$6:$A$505,0))),"")))</f>
      </c>
      <c r="H1336" s="15">
        <f>IF(OR($E1336="",$G1336=""),"",$E1336*$G1336)</f>
      </c>
      <c r="I1336" s="15">
        <f>IF(AND($D1336="Out",$E1336&lt;&gt;"",$G1336&lt;&gt;""),$E1336*($G1336-IFERROR(INDEX('Products'!$E$6:$E$505,MATCH($B1336,'Products'!$A$6:$A$505,0)),0)),"")</f>
      </c>
      <c r="J1336" s="12"/>
    </row>
    <row r="1337" spans="1:10" x14ac:dyDescent="0.25">
      <c r="A1337" s="17"/>
      <c r="B1337" s="12"/>
      <c r="C1337" s="16">
        <f>IF($B1337="","",IFERROR(INDEX('Products'!$B$6:$B$505,MATCH($B1337,'Products'!$A$6:$A$505,0)),"Unknown code"))</f>
      </c>
      <c r="D1337" s="12"/>
      <c r="E1337" s="14"/>
      <c r="F1337" s="14"/>
      <c r="G1337" s="15">
        <f>IF(OR($B1337="",$D1337=""),"",IF($F1337&lt;&gt;"",$F1337,IFERROR(IF($D1337="In",INDEX('Products'!$E$6:$E$505,MATCH($B1337,'Products'!$A$6:$A$505,0)),INDEX('Products'!$F$6:$F$505,MATCH($B1337,'Products'!$A$6:$A$505,0))),"")))</f>
      </c>
      <c r="H1337" s="15">
        <f>IF(OR($E1337="",$G1337=""),"",$E1337*$G1337)</f>
      </c>
      <c r="I1337" s="15">
        <f>IF(AND($D1337="Out",$E1337&lt;&gt;"",$G1337&lt;&gt;""),$E1337*($G1337-IFERROR(INDEX('Products'!$E$6:$E$505,MATCH($B1337,'Products'!$A$6:$A$505,0)),0)),"")</f>
      </c>
      <c r="J1337" s="12"/>
    </row>
    <row r="1338" spans="1:10" x14ac:dyDescent="0.25">
      <c r="A1338" s="17"/>
      <c r="B1338" s="12"/>
      <c r="C1338" s="16">
        <f>IF($B1338="","",IFERROR(INDEX('Products'!$B$6:$B$505,MATCH($B1338,'Products'!$A$6:$A$505,0)),"Unknown code"))</f>
      </c>
      <c r="D1338" s="12"/>
      <c r="E1338" s="14"/>
      <c r="F1338" s="14"/>
      <c r="G1338" s="15">
        <f>IF(OR($B1338="",$D1338=""),"",IF($F1338&lt;&gt;"",$F1338,IFERROR(IF($D1338="In",INDEX('Products'!$E$6:$E$505,MATCH($B1338,'Products'!$A$6:$A$505,0)),INDEX('Products'!$F$6:$F$505,MATCH($B1338,'Products'!$A$6:$A$505,0))),"")))</f>
      </c>
      <c r="H1338" s="15">
        <f>IF(OR($E1338="",$G1338=""),"",$E1338*$G1338)</f>
      </c>
      <c r="I1338" s="15">
        <f>IF(AND($D1338="Out",$E1338&lt;&gt;"",$G1338&lt;&gt;""),$E1338*($G1338-IFERROR(INDEX('Products'!$E$6:$E$505,MATCH($B1338,'Products'!$A$6:$A$505,0)),0)),"")</f>
      </c>
      <c r="J1338" s="12"/>
    </row>
    <row r="1339" spans="1:10" x14ac:dyDescent="0.25">
      <c r="A1339" s="17"/>
      <c r="B1339" s="12"/>
      <c r="C1339" s="16">
        <f>IF($B1339="","",IFERROR(INDEX('Products'!$B$6:$B$505,MATCH($B1339,'Products'!$A$6:$A$505,0)),"Unknown code"))</f>
      </c>
      <c r="D1339" s="12"/>
      <c r="E1339" s="14"/>
      <c r="F1339" s="14"/>
      <c r="G1339" s="15">
        <f>IF(OR($B1339="",$D1339=""),"",IF($F1339&lt;&gt;"",$F1339,IFERROR(IF($D1339="In",INDEX('Products'!$E$6:$E$505,MATCH($B1339,'Products'!$A$6:$A$505,0)),INDEX('Products'!$F$6:$F$505,MATCH($B1339,'Products'!$A$6:$A$505,0))),"")))</f>
      </c>
      <c r="H1339" s="15">
        <f>IF(OR($E1339="",$G1339=""),"",$E1339*$G1339)</f>
      </c>
      <c r="I1339" s="15">
        <f>IF(AND($D1339="Out",$E1339&lt;&gt;"",$G1339&lt;&gt;""),$E1339*($G1339-IFERROR(INDEX('Products'!$E$6:$E$505,MATCH($B1339,'Products'!$A$6:$A$505,0)),0)),"")</f>
      </c>
      <c r="J1339" s="12"/>
    </row>
    <row r="1340" spans="1:10" x14ac:dyDescent="0.25">
      <c r="A1340" s="17"/>
      <c r="B1340" s="12"/>
      <c r="C1340" s="16">
        <f>IF($B1340="","",IFERROR(INDEX('Products'!$B$6:$B$505,MATCH($B1340,'Products'!$A$6:$A$505,0)),"Unknown code"))</f>
      </c>
      <c r="D1340" s="12"/>
      <c r="E1340" s="14"/>
      <c r="F1340" s="14"/>
      <c r="G1340" s="15">
        <f>IF(OR($B1340="",$D1340=""),"",IF($F1340&lt;&gt;"",$F1340,IFERROR(IF($D1340="In",INDEX('Products'!$E$6:$E$505,MATCH($B1340,'Products'!$A$6:$A$505,0)),INDEX('Products'!$F$6:$F$505,MATCH($B1340,'Products'!$A$6:$A$505,0))),"")))</f>
      </c>
      <c r="H1340" s="15">
        <f>IF(OR($E1340="",$G1340=""),"",$E1340*$G1340)</f>
      </c>
      <c r="I1340" s="15">
        <f>IF(AND($D1340="Out",$E1340&lt;&gt;"",$G1340&lt;&gt;""),$E1340*($G1340-IFERROR(INDEX('Products'!$E$6:$E$505,MATCH($B1340,'Products'!$A$6:$A$505,0)),0)),"")</f>
      </c>
      <c r="J1340" s="12"/>
    </row>
    <row r="1341" spans="1:10" x14ac:dyDescent="0.25">
      <c r="A1341" s="17"/>
      <c r="B1341" s="12"/>
      <c r="C1341" s="16">
        <f>IF($B1341="","",IFERROR(INDEX('Products'!$B$6:$B$505,MATCH($B1341,'Products'!$A$6:$A$505,0)),"Unknown code"))</f>
      </c>
      <c r="D1341" s="12"/>
      <c r="E1341" s="14"/>
      <c r="F1341" s="14"/>
      <c r="G1341" s="15">
        <f>IF(OR($B1341="",$D1341=""),"",IF($F1341&lt;&gt;"",$F1341,IFERROR(IF($D1341="In",INDEX('Products'!$E$6:$E$505,MATCH($B1341,'Products'!$A$6:$A$505,0)),INDEX('Products'!$F$6:$F$505,MATCH($B1341,'Products'!$A$6:$A$505,0))),"")))</f>
      </c>
      <c r="H1341" s="15">
        <f>IF(OR($E1341="",$G1341=""),"",$E1341*$G1341)</f>
      </c>
      <c r="I1341" s="15">
        <f>IF(AND($D1341="Out",$E1341&lt;&gt;"",$G1341&lt;&gt;""),$E1341*($G1341-IFERROR(INDEX('Products'!$E$6:$E$505,MATCH($B1341,'Products'!$A$6:$A$505,0)),0)),"")</f>
      </c>
      <c r="J1341" s="12"/>
    </row>
    <row r="1342" spans="1:10" x14ac:dyDescent="0.25">
      <c r="A1342" s="17"/>
      <c r="B1342" s="12"/>
      <c r="C1342" s="16">
        <f>IF($B1342="","",IFERROR(INDEX('Products'!$B$6:$B$505,MATCH($B1342,'Products'!$A$6:$A$505,0)),"Unknown code"))</f>
      </c>
      <c r="D1342" s="12"/>
      <c r="E1342" s="14"/>
      <c r="F1342" s="14"/>
      <c r="G1342" s="15">
        <f>IF(OR($B1342="",$D1342=""),"",IF($F1342&lt;&gt;"",$F1342,IFERROR(IF($D1342="In",INDEX('Products'!$E$6:$E$505,MATCH($B1342,'Products'!$A$6:$A$505,0)),INDEX('Products'!$F$6:$F$505,MATCH($B1342,'Products'!$A$6:$A$505,0))),"")))</f>
      </c>
      <c r="H1342" s="15">
        <f>IF(OR($E1342="",$G1342=""),"",$E1342*$G1342)</f>
      </c>
      <c r="I1342" s="15">
        <f>IF(AND($D1342="Out",$E1342&lt;&gt;"",$G1342&lt;&gt;""),$E1342*($G1342-IFERROR(INDEX('Products'!$E$6:$E$505,MATCH($B1342,'Products'!$A$6:$A$505,0)),0)),"")</f>
      </c>
      <c r="J1342" s="12"/>
    </row>
    <row r="1343" spans="1:10" x14ac:dyDescent="0.25">
      <c r="A1343" s="17"/>
      <c r="B1343" s="12"/>
      <c r="C1343" s="16">
        <f>IF($B1343="","",IFERROR(INDEX('Products'!$B$6:$B$505,MATCH($B1343,'Products'!$A$6:$A$505,0)),"Unknown code"))</f>
      </c>
      <c r="D1343" s="12"/>
      <c r="E1343" s="14"/>
      <c r="F1343" s="14"/>
      <c r="G1343" s="15">
        <f>IF(OR($B1343="",$D1343=""),"",IF($F1343&lt;&gt;"",$F1343,IFERROR(IF($D1343="In",INDEX('Products'!$E$6:$E$505,MATCH($B1343,'Products'!$A$6:$A$505,0)),INDEX('Products'!$F$6:$F$505,MATCH($B1343,'Products'!$A$6:$A$505,0))),"")))</f>
      </c>
      <c r="H1343" s="15">
        <f>IF(OR($E1343="",$G1343=""),"",$E1343*$G1343)</f>
      </c>
      <c r="I1343" s="15">
        <f>IF(AND($D1343="Out",$E1343&lt;&gt;"",$G1343&lt;&gt;""),$E1343*($G1343-IFERROR(INDEX('Products'!$E$6:$E$505,MATCH($B1343,'Products'!$A$6:$A$505,0)),0)),"")</f>
      </c>
      <c r="J1343" s="12"/>
    </row>
    <row r="1344" spans="1:10" x14ac:dyDescent="0.25">
      <c r="A1344" s="17"/>
      <c r="B1344" s="12"/>
      <c r="C1344" s="16">
        <f>IF($B1344="","",IFERROR(INDEX('Products'!$B$6:$B$505,MATCH($B1344,'Products'!$A$6:$A$505,0)),"Unknown code"))</f>
      </c>
      <c r="D1344" s="12"/>
      <c r="E1344" s="14"/>
      <c r="F1344" s="14"/>
      <c r="G1344" s="15">
        <f>IF(OR($B1344="",$D1344=""),"",IF($F1344&lt;&gt;"",$F1344,IFERROR(IF($D1344="In",INDEX('Products'!$E$6:$E$505,MATCH($B1344,'Products'!$A$6:$A$505,0)),INDEX('Products'!$F$6:$F$505,MATCH($B1344,'Products'!$A$6:$A$505,0))),"")))</f>
      </c>
      <c r="H1344" s="15">
        <f>IF(OR($E1344="",$G1344=""),"",$E1344*$G1344)</f>
      </c>
      <c r="I1344" s="15">
        <f>IF(AND($D1344="Out",$E1344&lt;&gt;"",$G1344&lt;&gt;""),$E1344*($G1344-IFERROR(INDEX('Products'!$E$6:$E$505,MATCH($B1344,'Products'!$A$6:$A$505,0)),0)),"")</f>
      </c>
      <c r="J1344" s="12"/>
    </row>
    <row r="1345" spans="1:10" x14ac:dyDescent="0.25">
      <c r="A1345" s="17"/>
      <c r="B1345" s="12"/>
      <c r="C1345" s="16">
        <f>IF($B1345="","",IFERROR(INDEX('Products'!$B$6:$B$505,MATCH($B1345,'Products'!$A$6:$A$505,0)),"Unknown code"))</f>
      </c>
      <c r="D1345" s="12"/>
      <c r="E1345" s="14"/>
      <c r="F1345" s="14"/>
      <c r="G1345" s="15">
        <f>IF(OR($B1345="",$D1345=""),"",IF($F1345&lt;&gt;"",$F1345,IFERROR(IF($D1345="In",INDEX('Products'!$E$6:$E$505,MATCH($B1345,'Products'!$A$6:$A$505,0)),INDEX('Products'!$F$6:$F$505,MATCH($B1345,'Products'!$A$6:$A$505,0))),"")))</f>
      </c>
      <c r="H1345" s="15">
        <f>IF(OR($E1345="",$G1345=""),"",$E1345*$G1345)</f>
      </c>
      <c r="I1345" s="15">
        <f>IF(AND($D1345="Out",$E1345&lt;&gt;"",$G1345&lt;&gt;""),$E1345*($G1345-IFERROR(INDEX('Products'!$E$6:$E$505,MATCH($B1345,'Products'!$A$6:$A$505,0)),0)),"")</f>
      </c>
      <c r="J1345" s="12"/>
    </row>
    <row r="1346" spans="1:10" x14ac:dyDescent="0.25">
      <c r="A1346" s="17"/>
      <c r="B1346" s="12"/>
      <c r="C1346" s="16">
        <f>IF($B1346="","",IFERROR(INDEX('Products'!$B$6:$B$505,MATCH($B1346,'Products'!$A$6:$A$505,0)),"Unknown code"))</f>
      </c>
      <c r="D1346" s="12"/>
      <c r="E1346" s="14"/>
      <c r="F1346" s="14"/>
      <c r="G1346" s="15">
        <f>IF(OR($B1346="",$D1346=""),"",IF($F1346&lt;&gt;"",$F1346,IFERROR(IF($D1346="In",INDEX('Products'!$E$6:$E$505,MATCH($B1346,'Products'!$A$6:$A$505,0)),INDEX('Products'!$F$6:$F$505,MATCH($B1346,'Products'!$A$6:$A$505,0))),"")))</f>
      </c>
      <c r="H1346" s="15">
        <f>IF(OR($E1346="",$G1346=""),"",$E1346*$G1346)</f>
      </c>
      <c r="I1346" s="15">
        <f>IF(AND($D1346="Out",$E1346&lt;&gt;"",$G1346&lt;&gt;""),$E1346*($G1346-IFERROR(INDEX('Products'!$E$6:$E$505,MATCH($B1346,'Products'!$A$6:$A$505,0)),0)),"")</f>
      </c>
      <c r="J1346" s="12"/>
    </row>
    <row r="1347" spans="1:10" x14ac:dyDescent="0.25">
      <c r="A1347" s="17"/>
      <c r="B1347" s="12"/>
      <c r="C1347" s="16">
        <f>IF($B1347="","",IFERROR(INDEX('Products'!$B$6:$B$505,MATCH($B1347,'Products'!$A$6:$A$505,0)),"Unknown code"))</f>
      </c>
      <c r="D1347" s="12"/>
      <c r="E1347" s="14"/>
      <c r="F1347" s="14"/>
      <c r="G1347" s="15">
        <f>IF(OR($B1347="",$D1347=""),"",IF($F1347&lt;&gt;"",$F1347,IFERROR(IF($D1347="In",INDEX('Products'!$E$6:$E$505,MATCH($B1347,'Products'!$A$6:$A$505,0)),INDEX('Products'!$F$6:$F$505,MATCH($B1347,'Products'!$A$6:$A$505,0))),"")))</f>
      </c>
      <c r="H1347" s="15">
        <f>IF(OR($E1347="",$G1347=""),"",$E1347*$G1347)</f>
      </c>
      <c r="I1347" s="15">
        <f>IF(AND($D1347="Out",$E1347&lt;&gt;"",$G1347&lt;&gt;""),$E1347*($G1347-IFERROR(INDEX('Products'!$E$6:$E$505,MATCH($B1347,'Products'!$A$6:$A$505,0)),0)),"")</f>
      </c>
      <c r="J1347" s="12"/>
    </row>
    <row r="1348" spans="1:10" x14ac:dyDescent="0.25">
      <c r="A1348" s="17"/>
      <c r="B1348" s="12"/>
      <c r="C1348" s="16">
        <f>IF($B1348="","",IFERROR(INDEX('Products'!$B$6:$B$505,MATCH($B1348,'Products'!$A$6:$A$505,0)),"Unknown code"))</f>
      </c>
      <c r="D1348" s="12"/>
      <c r="E1348" s="14"/>
      <c r="F1348" s="14"/>
      <c r="G1348" s="15">
        <f>IF(OR($B1348="",$D1348=""),"",IF($F1348&lt;&gt;"",$F1348,IFERROR(IF($D1348="In",INDEX('Products'!$E$6:$E$505,MATCH($B1348,'Products'!$A$6:$A$505,0)),INDEX('Products'!$F$6:$F$505,MATCH($B1348,'Products'!$A$6:$A$505,0))),"")))</f>
      </c>
      <c r="H1348" s="15">
        <f>IF(OR($E1348="",$G1348=""),"",$E1348*$G1348)</f>
      </c>
      <c r="I1348" s="15">
        <f>IF(AND($D1348="Out",$E1348&lt;&gt;"",$G1348&lt;&gt;""),$E1348*($G1348-IFERROR(INDEX('Products'!$E$6:$E$505,MATCH($B1348,'Products'!$A$6:$A$505,0)),0)),"")</f>
      </c>
      <c r="J1348" s="12"/>
    </row>
    <row r="1349" spans="1:10" x14ac:dyDescent="0.25">
      <c r="A1349" s="17"/>
      <c r="B1349" s="12"/>
      <c r="C1349" s="16">
        <f>IF($B1349="","",IFERROR(INDEX('Products'!$B$6:$B$505,MATCH($B1349,'Products'!$A$6:$A$505,0)),"Unknown code"))</f>
      </c>
      <c r="D1349" s="12"/>
      <c r="E1349" s="14"/>
      <c r="F1349" s="14"/>
      <c r="G1349" s="15">
        <f>IF(OR($B1349="",$D1349=""),"",IF($F1349&lt;&gt;"",$F1349,IFERROR(IF($D1349="In",INDEX('Products'!$E$6:$E$505,MATCH($B1349,'Products'!$A$6:$A$505,0)),INDEX('Products'!$F$6:$F$505,MATCH($B1349,'Products'!$A$6:$A$505,0))),"")))</f>
      </c>
      <c r="H1349" s="15">
        <f>IF(OR($E1349="",$G1349=""),"",$E1349*$G1349)</f>
      </c>
      <c r="I1349" s="15">
        <f>IF(AND($D1349="Out",$E1349&lt;&gt;"",$G1349&lt;&gt;""),$E1349*($G1349-IFERROR(INDEX('Products'!$E$6:$E$505,MATCH($B1349,'Products'!$A$6:$A$505,0)),0)),"")</f>
      </c>
      <c r="J1349" s="12"/>
    </row>
    <row r="1350" spans="1:10" x14ac:dyDescent="0.25">
      <c r="A1350" s="17"/>
      <c r="B1350" s="12"/>
      <c r="C1350" s="16">
        <f>IF($B1350="","",IFERROR(INDEX('Products'!$B$6:$B$505,MATCH($B1350,'Products'!$A$6:$A$505,0)),"Unknown code"))</f>
      </c>
      <c r="D1350" s="12"/>
      <c r="E1350" s="14"/>
      <c r="F1350" s="14"/>
      <c r="G1350" s="15">
        <f>IF(OR($B1350="",$D1350=""),"",IF($F1350&lt;&gt;"",$F1350,IFERROR(IF($D1350="In",INDEX('Products'!$E$6:$E$505,MATCH($B1350,'Products'!$A$6:$A$505,0)),INDEX('Products'!$F$6:$F$505,MATCH($B1350,'Products'!$A$6:$A$505,0))),"")))</f>
      </c>
      <c r="H1350" s="15">
        <f>IF(OR($E1350="",$G1350=""),"",$E1350*$G1350)</f>
      </c>
      <c r="I1350" s="15">
        <f>IF(AND($D1350="Out",$E1350&lt;&gt;"",$G1350&lt;&gt;""),$E1350*($G1350-IFERROR(INDEX('Products'!$E$6:$E$505,MATCH($B1350,'Products'!$A$6:$A$505,0)),0)),"")</f>
      </c>
      <c r="J1350" s="12"/>
    </row>
    <row r="1351" spans="1:10" x14ac:dyDescent="0.25">
      <c r="A1351" s="17"/>
      <c r="B1351" s="12"/>
      <c r="C1351" s="16">
        <f>IF($B1351="","",IFERROR(INDEX('Products'!$B$6:$B$505,MATCH($B1351,'Products'!$A$6:$A$505,0)),"Unknown code"))</f>
      </c>
      <c r="D1351" s="12"/>
      <c r="E1351" s="14"/>
      <c r="F1351" s="14"/>
      <c r="G1351" s="15">
        <f>IF(OR($B1351="",$D1351=""),"",IF($F1351&lt;&gt;"",$F1351,IFERROR(IF($D1351="In",INDEX('Products'!$E$6:$E$505,MATCH($B1351,'Products'!$A$6:$A$505,0)),INDEX('Products'!$F$6:$F$505,MATCH($B1351,'Products'!$A$6:$A$505,0))),"")))</f>
      </c>
      <c r="H1351" s="15">
        <f>IF(OR($E1351="",$G1351=""),"",$E1351*$G1351)</f>
      </c>
      <c r="I1351" s="15">
        <f>IF(AND($D1351="Out",$E1351&lt;&gt;"",$G1351&lt;&gt;""),$E1351*($G1351-IFERROR(INDEX('Products'!$E$6:$E$505,MATCH($B1351,'Products'!$A$6:$A$505,0)),0)),"")</f>
      </c>
      <c r="J1351" s="12"/>
    </row>
    <row r="1352" spans="1:10" x14ac:dyDescent="0.25">
      <c r="A1352" s="17"/>
      <c r="B1352" s="12"/>
      <c r="C1352" s="16">
        <f>IF($B1352="","",IFERROR(INDEX('Products'!$B$6:$B$505,MATCH($B1352,'Products'!$A$6:$A$505,0)),"Unknown code"))</f>
      </c>
      <c r="D1352" s="12"/>
      <c r="E1352" s="14"/>
      <c r="F1352" s="14"/>
      <c r="G1352" s="15">
        <f>IF(OR($B1352="",$D1352=""),"",IF($F1352&lt;&gt;"",$F1352,IFERROR(IF($D1352="In",INDEX('Products'!$E$6:$E$505,MATCH($B1352,'Products'!$A$6:$A$505,0)),INDEX('Products'!$F$6:$F$505,MATCH($B1352,'Products'!$A$6:$A$505,0))),"")))</f>
      </c>
      <c r="H1352" s="15">
        <f>IF(OR($E1352="",$G1352=""),"",$E1352*$G1352)</f>
      </c>
      <c r="I1352" s="15">
        <f>IF(AND($D1352="Out",$E1352&lt;&gt;"",$G1352&lt;&gt;""),$E1352*($G1352-IFERROR(INDEX('Products'!$E$6:$E$505,MATCH($B1352,'Products'!$A$6:$A$505,0)),0)),"")</f>
      </c>
      <c r="J1352" s="12"/>
    </row>
    <row r="1353" spans="1:10" x14ac:dyDescent="0.25">
      <c r="A1353" s="17"/>
      <c r="B1353" s="12"/>
      <c r="C1353" s="16">
        <f>IF($B1353="","",IFERROR(INDEX('Products'!$B$6:$B$505,MATCH($B1353,'Products'!$A$6:$A$505,0)),"Unknown code"))</f>
      </c>
      <c r="D1353" s="12"/>
      <c r="E1353" s="14"/>
      <c r="F1353" s="14"/>
      <c r="G1353" s="15">
        <f>IF(OR($B1353="",$D1353=""),"",IF($F1353&lt;&gt;"",$F1353,IFERROR(IF($D1353="In",INDEX('Products'!$E$6:$E$505,MATCH($B1353,'Products'!$A$6:$A$505,0)),INDEX('Products'!$F$6:$F$505,MATCH($B1353,'Products'!$A$6:$A$505,0))),"")))</f>
      </c>
      <c r="H1353" s="15">
        <f>IF(OR($E1353="",$G1353=""),"",$E1353*$G1353)</f>
      </c>
      <c r="I1353" s="15">
        <f>IF(AND($D1353="Out",$E1353&lt;&gt;"",$G1353&lt;&gt;""),$E1353*($G1353-IFERROR(INDEX('Products'!$E$6:$E$505,MATCH($B1353,'Products'!$A$6:$A$505,0)),0)),"")</f>
      </c>
      <c r="J1353" s="12"/>
    </row>
    <row r="1354" spans="1:10" x14ac:dyDescent="0.25">
      <c r="A1354" s="17"/>
      <c r="B1354" s="12"/>
      <c r="C1354" s="16">
        <f>IF($B1354="","",IFERROR(INDEX('Products'!$B$6:$B$505,MATCH($B1354,'Products'!$A$6:$A$505,0)),"Unknown code"))</f>
      </c>
      <c r="D1354" s="12"/>
      <c r="E1354" s="14"/>
      <c r="F1354" s="14"/>
      <c r="G1354" s="15">
        <f>IF(OR($B1354="",$D1354=""),"",IF($F1354&lt;&gt;"",$F1354,IFERROR(IF($D1354="In",INDEX('Products'!$E$6:$E$505,MATCH($B1354,'Products'!$A$6:$A$505,0)),INDEX('Products'!$F$6:$F$505,MATCH($B1354,'Products'!$A$6:$A$505,0))),"")))</f>
      </c>
      <c r="H1354" s="15">
        <f>IF(OR($E1354="",$G1354=""),"",$E1354*$G1354)</f>
      </c>
      <c r="I1354" s="15">
        <f>IF(AND($D1354="Out",$E1354&lt;&gt;"",$G1354&lt;&gt;""),$E1354*($G1354-IFERROR(INDEX('Products'!$E$6:$E$505,MATCH($B1354,'Products'!$A$6:$A$505,0)),0)),"")</f>
      </c>
      <c r="J1354" s="12"/>
    </row>
    <row r="1355" spans="1:10" x14ac:dyDescent="0.25">
      <c r="A1355" s="17"/>
      <c r="B1355" s="12"/>
      <c r="C1355" s="16">
        <f>IF($B1355="","",IFERROR(INDEX('Products'!$B$6:$B$505,MATCH($B1355,'Products'!$A$6:$A$505,0)),"Unknown code"))</f>
      </c>
      <c r="D1355" s="12"/>
      <c r="E1355" s="14"/>
      <c r="F1355" s="14"/>
      <c r="G1355" s="15">
        <f>IF(OR($B1355="",$D1355=""),"",IF($F1355&lt;&gt;"",$F1355,IFERROR(IF($D1355="In",INDEX('Products'!$E$6:$E$505,MATCH($B1355,'Products'!$A$6:$A$505,0)),INDEX('Products'!$F$6:$F$505,MATCH($B1355,'Products'!$A$6:$A$505,0))),"")))</f>
      </c>
      <c r="H1355" s="15">
        <f>IF(OR($E1355="",$G1355=""),"",$E1355*$G1355)</f>
      </c>
      <c r="I1355" s="15">
        <f>IF(AND($D1355="Out",$E1355&lt;&gt;"",$G1355&lt;&gt;""),$E1355*($G1355-IFERROR(INDEX('Products'!$E$6:$E$505,MATCH($B1355,'Products'!$A$6:$A$505,0)),0)),"")</f>
      </c>
      <c r="J1355" s="12"/>
    </row>
    <row r="1356" spans="1:10" x14ac:dyDescent="0.25">
      <c r="A1356" s="17"/>
      <c r="B1356" s="12"/>
      <c r="C1356" s="16">
        <f>IF($B1356="","",IFERROR(INDEX('Products'!$B$6:$B$505,MATCH($B1356,'Products'!$A$6:$A$505,0)),"Unknown code"))</f>
      </c>
      <c r="D1356" s="12"/>
      <c r="E1356" s="14"/>
      <c r="F1356" s="14"/>
      <c r="G1356" s="15">
        <f>IF(OR($B1356="",$D1356=""),"",IF($F1356&lt;&gt;"",$F1356,IFERROR(IF($D1356="In",INDEX('Products'!$E$6:$E$505,MATCH($B1356,'Products'!$A$6:$A$505,0)),INDEX('Products'!$F$6:$F$505,MATCH($B1356,'Products'!$A$6:$A$505,0))),"")))</f>
      </c>
      <c r="H1356" s="15">
        <f>IF(OR($E1356="",$G1356=""),"",$E1356*$G1356)</f>
      </c>
      <c r="I1356" s="15">
        <f>IF(AND($D1356="Out",$E1356&lt;&gt;"",$G1356&lt;&gt;""),$E1356*($G1356-IFERROR(INDEX('Products'!$E$6:$E$505,MATCH($B1356,'Products'!$A$6:$A$505,0)),0)),"")</f>
      </c>
      <c r="J1356" s="12"/>
    </row>
    <row r="1357" spans="1:10" x14ac:dyDescent="0.25">
      <c r="A1357" s="17"/>
      <c r="B1357" s="12"/>
      <c r="C1357" s="16">
        <f>IF($B1357="","",IFERROR(INDEX('Products'!$B$6:$B$505,MATCH($B1357,'Products'!$A$6:$A$505,0)),"Unknown code"))</f>
      </c>
      <c r="D1357" s="12"/>
      <c r="E1357" s="14"/>
      <c r="F1357" s="14"/>
      <c r="G1357" s="15">
        <f>IF(OR($B1357="",$D1357=""),"",IF($F1357&lt;&gt;"",$F1357,IFERROR(IF($D1357="In",INDEX('Products'!$E$6:$E$505,MATCH($B1357,'Products'!$A$6:$A$505,0)),INDEX('Products'!$F$6:$F$505,MATCH($B1357,'Products'!$A$6:$A$505,0))),"")))</f>
      </c>
      <c r="H1357" s="15">
        <f>IF(OR($E1357="",$G1357=""),"",$E1357*$G1357)</f>
      </c>
      <c r="I1357" s="15">
        <f>IF(AND($D1357="Out",$E1357&lt;&gt;"",$G1357&lt;&gt;""),$E1357*($G1357-IFERROR(INDEX('Products'!$E$6:$E$505,MATCH($B1357,'Products'!$A$6:$A$505,0)),0)),"")</f>
      </c>
      <c r="J1357" s="12"/>
    </row>
    <row r="1358" spans="1:10" x14ac:dyDescent="0.25">
      <c r="A1358" s="17"/>
      <c r="B1358" s="12"/>
      <c r="C1358" s="16">
        <f>IF($B1358="","",IFERROR(INDEX('Products'!$B$6:$B$505,MATCH($B1358,'Products'!$A$6:$A$505,0)),"Unknown code"))</f>
      </c>
      <c r="D1358" s="12"/>
      <c r="E1358" s="14"/>
      <c r="F1358" s="14"/>
      <c r="G1358" s="15">
        <f>IF(OR($B1358="",$D1358=""),"",IF($F1358&lt;&gt;"",$F1358,IFERROR(IF($D1358="In",INDEX('Products'!$E$6:$E$505,MATCH($B1358,'Products'!$A$6:$A$505,0)),INDEX('Products'!$F$6:$F$505,MATCH($B1358,'Products'!$A$6:$A$505,0))),"")))</f>
      </c>
      <c r="H1358" s="15">
        <f>IF(OR($E1358="",$G1358=""),"",$E1358*$G1358)</f>
      </c>
      <c r="I1358" s="15">
        <f>IF(AND($D1358="Out",$E1358&lt;&gt;"",$G1358&lt;&gt;""),$E1358*($G1358-IFERROR(INDEX('Products'!$E$6:$E$505,MATCH($B1358,'Products'!$A$6:$A$505,0)),0)),"")</f>
      </c>
      <c r="J1358" s="12"/>
    </row>
    <row r="1359" spans="1:10" x14ac:dyDescent="0.25">
      <c r="A1359" s="17"/>
      <c r="B1359" s="12"/>
      <c r="C1359" s="16">
        <f>IF($B1359="","",IFERROR(INDEX('Products'!$B$6:$B$505,MATCH($B1359,'Products'!$A$6:$A$505,0)),"Unknown code"))</f>
      </c>
      <c r="D1359" s="12"/>
      <c r="E1359" s="14"/>
      <c r="F1359" s="14"/>
      <c r="G1359" s="15">
        <f>IF(OR($B1359="",$D1359=""),"",IF($F1359&lt;&gt;"",$F1359,IFERROR(IF($D1359="In",INDEX('Products'!$E$6:$E$505,MATCH($B1359,'Products'!$A$6:$A$505,0)),INDEX('Products'!$F$6:$F$505,MATCH($B1359,'Products'!$A$6:$A$505,0))),"")))</f>
      </c>
      <c r="H1359" s="15">
        <f>IF(OR($E1359="",$G1359=""),"",$E1359*$G1359)</f>
      </c>
      <c r="I1359" s="15">
        <f>IF(AND($D1359="Out",$E1359&lt;&gt;"",$G1359&lt;&gt;""),$E1359*($G1359-IFERROR(INDEX('Products'!$E$6:$E$505,MATCH($B1359,'Products'!$A$6:$A$505,0)),0)),"")</f>
      </c>
      <c r="J1359" s="12"/>
    </row>
    <row r="1360" spans="1:10" x14ac:dyDescent="0.25">
      <c r="A1360" s="17"/>
      <c r="B1360" s="12"/>
      <c r="C1360" s="16">
        <f>IF($B1360="","",IFERROR(INDEX('Products'!$B$6:$B$505,MATCH($B1360,'Products'!$A$6:$A$505,0)),"Unknown code"))</f>
      </c>
      <c r="D1360" s="12"/>
      <c r="E1360" s="14"/>
      <c r="F1360" s="14"/>
      <c r="G1360" s="15">
        <f>IF(OR($B1360="",$D1360=""),"",IF($F1360&lt;&gt;"",$F1360,IFERROR(IF($D1360="In",INDEX('Products'!$E$6:$E$505,MATCH($B1360,'Products'!$A$6:$A$505,0)),INDEX('Products'!$F$6:$F$505,MATCH($B1360,'Products'!$A$6:$A$505,0))),"")))</f>
      </c>
      <c r="H1360" s="15">
        <f>IF(OR($E1360="",$G1360=""),"",$E1360*$G1360)</f>
      </c>
      <c r="I1360" s="15">
        <f>IF(AND($D1360="Out",$E1360&lt;&gt;"",$G1360&lt;&gt;""),$E1360*($G1360-IFERROR(INDEX('Products'!$E$6:$E$505,MATCH($B1360,'Products'!$A$6:$A$505,0)),0)),"")</f>
      </c>
      <c r="J1360" s="12"/>
    </row>
    <row r="1361" spans="1:10" x14ac:dyDescent="0.25">
      <c r="A1361" s="17"/>
      <c r="B1361" s="12"/>
      <c r="C1361" s="16">
        <f>IF($B1361="","",IFERROR(INDEX('Products'!$B$6:$B$505,MATCH($B1361,'Products'!$A$6:$A$505,0)),"Unknown code"))</f>
      </c>
      <c r="D1361" s="12"/>
      <c r="E1361" s="14"/>
      <c r="F1361" s="14"/>
      <c r="G1361" s="15">
        <f>IF(OR($B1361="",$D1361=""),"",IF($F1361&lt;&gt;"",$F1361,IFERROR(IF($D1361="In",INDEX('Products'!$E$6:$E$505,MATCH($B1361,'Products'!$A$6:$A$505,0)),INDEX('Products'!$F$6:$F$505,MATCH($B1361,'Products'!$A$6:$A$505,0))),"")))</f>
      </c>
      <c r="H1361" s="15">
        <f>IF(OR($E1361="",$G1361=""),"",$E1361*$G1361)</f>
      </c>
      <c r="I1361" s="15">
        <f>IF(AND($D1361="Out",$E1361&lt;&gt;"",$G1361&lt;&gt;""),$E1361*($G1361-IFERROR(INDEX('Products'!$E$6:$E$505,MATCH($B1361,'Products'!$A$6:$A$505,0)),0)),"")</f>
      </c>
      <c r="J1361" s="12"/>
    </row>
    <row r="1362" spans="1:10" x14ac:dyDescent="0.25">
      <c r="A1362" s="17"/>
      <c r="B1362" s="12"/>
      <c r="C1362" s="16">
        <f>IF($B1362="","",IFERROR(INDEX('Products'!$B$6:$B$505,MATCH($B1362,'Products'!$A$6:$A$505,0)),"Unknown code"))</f>
      </c>
      <c r="D1362" s="12"/>
      <c r="E1362" s="14"/>
      <c r="F1362" s="14"/>
      <c r="G1362" s="15">
        <f>IF(OR($B1362="",$D1362=""),"",IF($F1362&lt;&gt;"",$F1362,IFERROR(IF($D1362="In",INDEX('Products'!$E$6:$E$505,MATCH($B1362,'Products'!$A$6:$A$505,0)),INDEX('Products'!$F$6:$F$505,MATCH($B1362,'Products'!$A$6:$A$505,0))),"")))</f>
      </c>
      <c r="H1362" s="15">
        <f>IF(OR($E1362="",$G1362=""),"",$E1362*$G1362)</f>
      </c>
      <c r="I1362" s="15">
        <f>IF(AND($D1362="Out",$E1362&lt;&gt;"",$G1362&lt;&gt;""),$E1362*($G1362-IFERROR(INDEX('Products'!$E$6:$E$505,MATCH($B1362,'Products'!$A$6:$A$505,0)),0)),"")</f>
      </c>
      <c r="J1362" s="12"/>
    </row>
    <row r="1363" spans="1:10" x14ac:dyDescent="0.25">
      <c r="A1363" s="17"/>
      <c r="B1363" s="12"/>
      <c r="C1363" s="16">
        <f>IF($B1363="","",IFERROR(INDEX('Products'!$B$6:$B$505,MATCH($B1363,'Products'!$A$6:$A$505,0)),"Unknown code"))</f>
      </c>
      <c r="D1363" s="12"/>
      <c r="E1363" s="14"/>
      <c r="F1363" s="14"/>
      <c r="G1363" s="15">
        <f>IF(OR($B1363="",$D1363=""),"",IF($F1363&lt;&gt;"",$F1363,IFERROR(IF($D1363="In",INDEX('Products'!$E$6:$E$505,MATCH($B1363,'Products'!$A$6:$A$505,0)),INDEX('Products'!$F$6:$F$505,MATCH($B1363,'Products'!$A$6:$A$505,0))),"")))</f>
      </c>
      <c r="H1363" s="15">
        <f>IF(OR($E1363="",$G1363=""),"",$E1363*$G1363)</f>
      </c>
      <c r="I1363" s="15">
        <f>IF(AND($D1363="Out",$E1363&lt;&gt;"",$G1363&lt;&gt;""),$E1363*($G1363-IFERROR(INDEX('Products'!$E$6:$E$505,MATCH($B1363,'Products'!$A$6:$A$505,0)),0)),"")</f>
      </c>
      <c r="J1363" s="12"/>
    </row>
    <row r="1364" spans="1:10" x14ac:dyDescent="0.25">
      <c r="A1364" s="17"/>
      <c r="B1364" s="12"/>
      <c r="C1364" s="16">
        <f>IF($B1364="","",IFERROR(INDEX('Products'!$B$6:$B$505,MATCH($B1364,'Products'!$A$6:$A$505,0)),"Unknown code"))</f>
      </c>
      <c r="D1364" s="12"/>
      <c r="E1364" s="14"/>
      <c r="F1364" s="14"/>
      <c r="G1364" s="15">
        <f>IF(OR($B1364="",$D1364=""),"",IF($F1364&lt;&gt;"",$F1364,IFERROR(IF($D1364="In",INDEX('Products'!$E$6:$E$505,MATCH($B1364,'Products'!$A$6:$A$505,0)),INDEX('Products'!$F$6:$F$505,MATCH($B1364,'Products'!$A$6:$A$505,0))),"")))</f>
      </c>
      <c r="H1364" s="15">
        <f>IF(OR($E1364="",$G1364=""),"",$E1364*$G1364)</f>
      </c>
      <c r="I1364" s="15">
        <f>IF(AND($D1364="Out",$E1364&lt;&gt;"",$G1364&lt;&gt;""),$E1364*($G1364-IFERROR(INDEX('Products'!$E$6:$E$505,MATCH($B1364,'Products'!$A$6:$A$505,0)),0)),"")</f>
      </c>
      <c r="J1364" s="12"/>
    </row>
    <row r="1365" spans="1:10" x14ac:dyDescent="0.25">
      <c r="A1365" s="17"/>
      <c r="B1365" s="12"/>
      <c r="C1365" s="16">
        <f>IF($B1365="","",IFERROR(INDEX('Products'!$B$6:$B$505,MATCH($B1365,'Products'!$A$6:$A$505,0)),"Unknown code"))</f>
      </c>
      <c r="D1365" s="12"/>
      <c r="E1365" s="14"/>
      <c r="F1365" s="14"/>
      <c r="G1365" s="15">
        <f>IF(OR($B1365="",$D1365=""),"",IF($F1365&lt;&gt;"",$F1365,IFERROR(IF($D1365="In",INDEX('Products'!$E$6:$E$505,MATCH($B1365,'Products'!$A$6:$A$505,0)),INDEX('Products'!$F$6:$F$505,MATCH($B1365,'Products'!$A$6:$A$505,0))),"")))</f>
      </c>
      <c r="H1365" s="15">
        <f>IF(OR($E1365="",$G1365=""),"",$E1365*$G1365)</f>
      </c>
      <c r="I1365" s="15">
        <f>IF(AND($D1365="Out",$E1365&lt;&gt;"",$G1365&lt;&gt;""),$E1365*($G1365-IFERROR(INDEX('Products'!$E$6:$E$505,MATCH($B1365,'Products'!$A$6:$A$505,0)),0)),"")</f>
      </c>
      <c r="J1365" s="12"/>
    </row>
    <row r="1366" spans="1:10" x14ac:dyDescent="0.25">
      <c r="A1366" s="17"/>
      <c r="B1366" s="12"/>
      <c r="C1366" s="16">
        <f>IF($B1366="","",IFERROR(INDEX('Products'!$B$6:$B$505,MATCH($B1366,'Products'!$A$6:$A$505,0)),"Unknown code"))</f>
      </c>
      <c r="D1366" s="12"/>
      <c r="E1366" s="14"/>
      <c r="F1366" s="14"/>
      <c r="G1366" s="15">
        <f>IF(OR($B1366="",$D1366=""),"",IF($F1366&lt;&gt;"",$F1366,IFERROR(IF($D1366="In",INDEX('Products'!$E$6:$E$505,MATCH($B1366,'Products'!$A$6:$A$505,0)),INDEX('Products'!$F$6:$F$505,MATCH($B1366,'Products'!$A$6:$A$505,0))),"")))</f>
      </c>
      <c r="H1366" s="15">
        <f>IF(OR($E1366="",$G1366=""),"",$E1366*$G1366)</f>
      </c>
      <c r="I1366" s="15">
        <f>IF(AND($D1366="Out",$E1366&lt;&gt;"",$G1366&lt;&gt;""),$E1366*($G1366-IFERROR(INDEX('Products'!$E$6:$E$505,MATCH($B1366,'Products'!$A$6:$A$505,0)),0)),"")</f>
      </c>
      <c r="J1366" s="12"/>
    </row>
    <row r="1367" spans="1:10" x14ac:dyDescent="0.25">
      <c r="A1367" s="17"/>
      <c r="B1367" s="12"/>
      <c r="C1367" s="16">
        <f>IF($B1367="","",IFERROR(INDEX('Products'!$B$6:$B$505,MATCH($B1367,'Products'!$A$6:$A$505,0)),"Unknown code"))</f>
      </c>
      <c r="D1367" s="12"/>
      <c r="E1367" s="14"/>
      <c r="F1367" s="14"/>
      <c r="G1367" s="15">
        <f>IF(OR($B1367="",$D1367=""),"",IF($F1367&lt;&gt;"",$F1367,IFERROR(IF($D1367="In",INDEX('Products'!$E$6:$E$505,MATCH($B1367,'Products'!$A$6:$A$505,0)),INDEX('Products'!$F$6:$F$505,MATCH($B1367,'Products'!$A$6:$A$505,0))),"")))</f>
      </c>
      <c r="H1367" s="15">
        <f>IF(OR($E1367="",$G1367=""),"",$E1367*$G1367)</f>
      </c>
      <c r="I1367" s="15">
        <f>IF(AND($D1367="Out",$E1367&lt;&gt;"",$G1367&lt;&gt;""),$E1367*($G1367-IFERROR(INDEX('Products'!$E$6:$E$505,MATCH($B1367,'Products'!$A$6:$A$505,0)),0)),"")</f>
      </c>
      <c r="J1367" s="12"/>
    </row>
    <row r="1368" spans="1:10" x14ac:dyDescent="0.25">
      <c r="A1368" s="17"/>
      <c r="B1368" s="12"/>
      <c r="C1368" s="16">
        <f>IF($B1368="","",IFERROR(INDEX('Products'!$B$6:$B$505,MATCH($B1368,'Products'!$A$6:$A$505,0)),"Unknown code"))</f>
      </c>
      <c r="D1368" s="12"/>
      <c r="E1368" s="14"/>
      <c r="F1368" s="14"/>
      <c r="G1368" s="15">
        <f>IF(OR($B1368="",$D1368=""),"",IF($F1368&lt;&gt;"",$F1368,IFERROR(IF($D1368="In",INDEX('Products'!$E$6:$E$505,MATCH($B1368,'Products'!$A$6:$A$505,0)),INDEX('Products'!$F$6:$F$505,MATCH($B1368,'Products'!$A$6:$A$505,0))),"")))</f>
      </c>
      <c r="H1368" s="15">
        <f>IF(OR($E1368="",$G1368=""),"",$E1368*$G1368)</f>
      </c>
      <c r="I1368" s="15">
        <f>IF(AND($D1368="Out",$E1368&lt;&gt;"",$G1368&lt;&gt;""),$E1368*($G1368-IFERROR(INDEX('Products'!$E$6:$E$505,MATCH($B1368,'Products'!$A$6:$A$505,0)),0)),"")</f>
      </c>
      <c r="J1368" s="12"/>
    </row>
    <row r="1369" spans="1:10" x14ac:dyDescent="0.25">
      <c r="A1369" s="17"/>
      <c r="B1369" s="12"/>
      <c r="C1369" s="16">
        <f>IF($B1369="","",IFERROR(INDEX('Products'!$B$6:$B$505,MATCH($B1369,'Products'!$A$6:$A$505,0)),"Unknown code"))</f>
      </c>
      <c r="D1369" s="12"/>
      <c r="E1369" s="14"/>
      <c r="F1369" s="14"/>
      <c r="G1369" s="15">
        <f>IF(OR($B1369="",$D1369=""),"",IF($F1369&lt;&gt;"",$F1369,IFERROR(IF($D1369="In",INDEX('Products'!$E$6:$E$505,MATCH($B1369,'Products'!$A$6:$A$505,0)),INDEX('Products'!$F$6:$F$505,MATCH($B1369,'Products'!$A$6:$A$505,0))),"")))</f>
      </c>
      <c r="H1369" s="15">
        <f>IF(OR($E1369="",$G1369=""),"",$E1369*$G1369)</f>
      </c>
      <c r="I1369" s="15">
        <f>IF(AND($D1369="Out",$E1369&lt;&gt;"",$G1369&lt;&gt;""),$E1369*($G1369-IFERROR(INDEX('Products'!$E$6:$E$505,MATCH($B1369,'Products'!$A$6:$A$505,0)),0)),"")</f>
      </c>
      <c r="J1369" s="12"/>
    </row>
    <row r="1370" spans="1:10" x14ac:dyDescent="0.25">
      <c r="A1370" s="17"/>
      <c r="B1370" s="12"/>
      <c r="C1370" s="16">
        <f>IF($B1370="","",IFERROR(INDEX('Products'!$B$6:$B$505,MATCH($B1370,'Products'!$A$6:$A$505,0)),"Unknown code"))</f>
      </c>
      <c r="D1370" s="12"/>
      <c r="E1370" s="14"/>
      <c r="F1370" s="14"/>
      <c r="G1370" s="15">
        <f>IF(OR($B1370="",$D1370=""),"",IF($F1370&lt;&gt;"",$F1370,IFERROR(IF($D1370="In",INDEX('Products'!$E$6:$E$505,MATCH($B1370,'Products'!$A$6:$A$505,0)),INDEX('Products'!$F$6:$F$505,MATCH($B1370,'Products'!$A$6:$A$505,0))),"")))</f>
      </c>
      <c r="H1370" s="15">
        <f>IF(OR($E1370="",$G1370=""),"",$E1370*$G1370)</f>
      </c>
      <c r="I1370" s="15">
        <f>IF(AND($D1370="Out",$E1370&lt;&gt;"",$G1370&lt;&gt;""),$E1370*($G1370-IFERROR(INDEX('Products'!$E$6:$E$505,MATCH($B1370,'Products'!$A$6:$A$505,0)),0)),"")</f>
      </c>
      <c r="J1370" s="12"/>
    </row>
    <row r="1371" spans="1:10" x14ac:dyDescent="0.25">
      <c r="A1371" s="17"/>
      <c r="B1371" s="12"/>
      <c r="C1371" s="16">
        <f>IF($B1371="","",IFERROR(INDEX('Products'!$B$6:$B$505,MATCH($B1371,'Products'!$A$6:$A$505,0)),"Unknown code"))</f>
      </c>
      <c r="D1371" s="12"/>
      <c r="E1371" s="14"/>
      <c r="F1371" s="14"/>
      <c r="G1371" s="15">
        <f>IF(OR($B1371="",$D1371=""),"",IF($F1371&lt;&gt;"",$F1371,IFERROR(IF($D1371="In",INDEX('Products'!$E$6:$E$505,MATCH($B1371,'Products'!$A$6:$A$505,0)),INDEX('Products'!$F$6:$F$505,MATCH($B1371,'Products'!$A$6:$A$505,0))),"")))</f>
      </c>
      <c r="H1371" s="15">
        <f>IF(OR($E1371="",$G1371=""),"",$E1371*$G1371)</f>
      </c>
      <c r="I1371" s="15">
        <f>IF(AND($D1371="Out",$E1371&lt;&gt;"",$G1371&lt;&gt;""),$E1371*($G1371-IFERROR(INDEX('Products'!$E$6:$E$505,MATCH($B1371,'Products'!$A$6:$A$505,0)),0)),"")</f>
      </c>
      <c r="J1371" s="12"/>
    </row>
    <row r="1372" spans="1:10" x14ac:dyDescent="0.25">
      <c r="A1372" s="17"/>
      <c r="B1372" s="12"/>
      <c r="C1372" s="16">
        <f>IF($B1372="","",IFERROR(INDEX('Products'!$B$6:$B$505,MATCH($B1372,'Products'!$A$6:$A$505,0)),"Unknown code"))</f>
      </c>
      <c r="D1372" s="12"/>
      <c r="E1372" s="14"/>
      <c r="F1372" s="14"/>
      <c r="G1372" s="15">
        <f>IF(OR($B1372="",$D1372=""),"",IF($F1372&lt;&gt;"",$F1372,IFERROR(IF($D1372="In",INDEX('Products'!$E$6:$E$505,MATCH($B1372,'Products'!$A$6:$A$505,0)),INDEX('Products'!$F$6:$F$505,MATCH($B1372,'Products'!$A$6:$A$505,0))),"")))</f>
      </c>
      <c r="H1372" s="15">
        <f>IF(OR($E1372="",$G1372=""),"",$E1372*$G1372)</f>
      </c>
      <c r="I1372" s="15">
        <f>IF(AND($D1372="Out",$E1372&lt;&gt;"",$G1372&lt;&gt;""),$E1372*($G1372-IFERROR(INDEX('Products'!$E$6:$E$505,MATCH($B1372,'Products'!$A$6:$A$505,0)),0)),"")</f>
      </c>
      <c r="J1372" s="12"/>
    </row>
    <row r="1373" spans="1:10" x14ac:dyDescent="0.25">
      <c r="A1373" s="17"/>
      <c r="B1373" s="12"/>
      <c r="C1373" s="16">
        <f>IF($B1373="","",IFERROR(INDEX('Products'!$B$6:$B$505,MATCH($B1373,'Products'!$A$6:$A$505,0)),"Unknown code"))</f>
      </c>
      <c r="D1373" s="12"/>
      <c r="E1373" s="14"/>
      <c r="F1373" s="14"/>
      <c r="G1373" s="15">
        <f>IF(OR($B1373="",$D1373=""),"",IF($F1373&lt;&gt;"",$F1373,IFERROR(IF($D1373="In",INDEX('Products'!$E$6:$E$505,MATCH($B1373,'Products'!$A$6:$A$505,0)),INDEX('Products'!$F$6:$F$505,MATCH($B1373,'Products'!$A$6:$A$505,0))),"")))</f>
      </c>
      <c r="H1373" s="15">
        <f>IF(OR($E1373="",$G1373=""),"",$E1373*$G1373)</f>
      </c>
      <c r="I1373" s="15">
        <f>IF(AND($D1373="Out",$E1373&lt;&gt;"",$G1373&lt;&gt;""),$E1373*($G1373-IFERROR(INDEX('Products'!$E$6:$E$505,MATCH($B1373,'Products'!$A$6:$A$505,0)),0)),"")</f>
      </c>
      <c r="J1373" s="12"/>
    </row>
    <row r="1374" spans="1:10" x14ac:dyDescent="0.25">
      <c r="A1374" s="17"/>
      <c r="B1374" s="12"/>
      <c r="C1374" s="16">
        <f>IF($B1374="","",IFERROR(INDEX('Products'!$B$6:$B$505,MATCH($B1374,'Products'!$A$6:$A$505,0)),"Unknown code"))</f>
      </c>
      <c r="D1374" s="12"/>
      <c r="E1374" s="14"/>
      <c r="F1374" s="14"/>
      <c r="G1374" s="15">
        <f>IF(OR($B1374="",$D1374=""),"",IF($F1374&lt;&gt;"",$F1374,IFERROR(IF($D1374="In",INDEX('Products'!$E$6:$E$505,MATCH($B1374,'Products'!$A$6:$A$505,0)),INDEX('Products'!$F$6:$F$505,MATCH($B1374,'Products'!$A$6:$A$505,0))),"")))</f>
      </c>
      <c r="H1374" s="15">
        <f>IF(OR($E1374="",$G1374=""),"",$E1374*$G1374)</f>
      </c>
      <c r="I1374" s="15">
        <f>IF(AND($D1374="Out",$E1374&lt;&gt;"",$G1374&lt;&gt;""),$E1374*($G1374-IFERROR(INDEX('Products'!$E$6:$E$505,MATCH($B1374,'Products'!$A$6:$A$505,0)),0)),"")</f>
      </c>
      <c r="J1374" s="12"/>
    </row>
    <row r="1375" spans="1:10" x14ac:dyDescent="0.25">
      <c r="A1375" s="17"/>
      <c r="B1375" s="12"/>
      <c r="C1375" s="16">
        <f>IF($B1375="","",IFERROR(INDEX('Products'!$B$6:$B$505,MATCH($B1375,'Products'!$A$6:$A$505,0)),"Unknown code"))</f>
      </c>
      <c r="D1375" s="12"/>
      <c r="E1375" s="14"/>
      <c r="F1375" s="14"/>
      <c r="G1375" s="15">
        <f>IF(OR($B1375="",$D1375=""),"",IF($F1375&lt;&gt;"",$F1375,IFERROR(IF($D1375="In",INDEX('Products'!$E$6:$E$505,MATCH($B1375,'Products'!$A$6:$A$505,0)),INDEX('Products'!$F$6:$F$505,MATCH($B1375,'Products'!$A$6:$A$505,0))),"")))</f>
      </c>
      <c r="H1375" s="15">
        <f>IF(OR($E1375="",$G1375=""),"",$E1375*$G1375)</f>
      </c>
      <c r="I1375" s="15">
        <f>IF(AND($D1375="Out",$E1375&lt;&gt;"",$G1375&lt;&gt;""),$E1375*($G1375-IFERROR(INDEX('Products'!$E$6:$E$505,MATCH($B1375,'Products'!$A$6:$A$505,0)),0)),"")</f>
      </c>
      <c r="J1375" s="12"/>
    </row>
    <row r="1376" spans="1:10" x14ac:dyDescent="0.25">
      <c r="A1376" s="17"/>
      <c r="B1376" s="12"/>
      <c r="C1376" s="16">
        <f>IF($B1376="","",IFERROR(INDEX('Products'!$B$6:$B$505,MATCH($B1376,'Products'!$A$6:$A$505,0)),"Unknown code"))</f>
      </c>
      <c r="D1376" s="12"/>
      <c r="E1376" s="14"/>
      <c r="F1376" s="14"/>
      <c r="G1376" s="15">
        <f>IF(OR($B1376="",$D1376=""),"",IF($F1376&lt;&gt;"",$F1376,IFERROR(IF($D1376="In",INDEX('Products'!$E$6:$E$505,MATCH($B1376,'Products'!$A$6:$A$505,0)),INDEX('Products'!$F$6:$F$505,MATCH($B1376,'Products'!$A$6:$A$505,0))),"")))</f>
      </c>
      <c r="H1376" s="15">
        <f>IF(OR($E1376="",$G1376=""),"",$E1376*$G1376)</f>
      </c>
      <c r="I1376" s="15">
        <f>IF(AND($D1376="Out",$E1376&lt;&gt;"",$G1376&lt;&gt;""),$E1376*($G1376-IFERROR(INDEX('Products'!$E$6:$E$505,MATCH($B1376,'Products'!$A$6:$A$505,0)),0)),"")</f>
      </c>
      <c r="J1376" s="12"/>
    </row>
    <row r="1377" spans="1:10" x14ac:dyDescent="0.25">
      <c r="A1377" s="17"/>
      <c r="B1377" s="12"/>
      <c r="C1377" s="16">
        <f>IF($B1377="","",IFERROR(INDEX('Products'!$B$6:$B$505,MATCH($B1377,'Products'!$A$6:$A$505,0)),"Unknown code"))</f>
      </c>
      <c r="D1377" s="12"/>
      <c r="E1377" s="14"/>
      <c r="F1377" s="14"/>
      <c r="G1377" s="15">
        <f>IF(OR($B1377="",$D1377=""),"",IF($F1377&lt;&gt;"",$F1377,IFERROR(IF($D1377="In",INDEX('Products'!$E$6:$E$505,MATCH($B1377,'Products'!$A$6:$A$505,0)),INDEX('Products'!$F$6:$F$505,MATCH($B1377,'Products'!$A$6:$A$505,0))),"")))</f>
      </c>
      <c r="H1377" s="15">
        <f>IF(OR($E1377="",$G1377=""),"",$E1377*$G1377)</f>
      </c>
      <c r="I1377" s="15">
        <f>IF(AND($D1377="Out",$E1377&lt;&gt;"",$G1377&lt;&gt;""),$E1377*($G1377-IFERROR(INDEX('Products'!$E$6:$E$505,MATCH($B1377,'Products'!$A$6:$A$505,0)),0)),"")</f>
      </c>
      <c r="J1377" s="12"/>
    </row>
    <row r="1378" spans="1:10" x14ac:dyDescent="0.25">
      <c r="A1378" s="17"/>
      <c r="B1378" s="12"/>
      <c r="C1378" s="16">
        <f>IF($B1378="","",IFERROR(INDEX('Products'!$B$6:$B$505,MATCH($B1378,'Products'!$A$6:$A$505,0)),"Unknown code"))</f>
      </c>
      <c r="D1378" s="12"/>
      <c r="E1378" s="14"/>
      <c r="F1378" s="14"/>
      <c r="G1378" s="15">
        <f>IF(OR($B1378="",$D1378=""),"",IF($F1378&lt;&gt;"",$F1378,IFERROR(IF($D1378="In",INDEX('Products'!$E$6:$E$505,MATCH($B1378,'Products'!$A$6:$A$505,0)),INDEX('Products'!$F$6:$F$505,MATCH($B1378,'Products'!$A$6:$A$505,0))),"")))</f>
      </c>
      <c r="H1378" s="15">
        <f>IF(OR($E1378="",$G1378=""),"",$E1378*$G1378)</f>
      </c>
      <c r="I1378" s="15">
        <f>IF(AND($D1378="Out",$E1378&lt;&gt;"",$G1378&lt;&gt;""),$E1378*($G1378-IFERROR(INDEX('Products'!$E$6:$E$505,MATCH($B1378,'Products'!$A$6:$A$505,0)),0)),"")</f>
      </c>
      <c r="J1378" s="12"/>
    </row>
    <row r="1379" spans="1:10" x14ac:dyDescent="0.25">
      <c r="A1379" s="17"/>
      <c r="B1379" s="12"/>
      <c r="C1379" s="16">
        <f>IF($B1379="","",IFERROR(INDEX('Products'!$B$6:$B$505,MATCH($B1379,'Products'!$A$6:$A$505,0)),"Unknown code"))</f>
      </c>
      <c r="D1379" s="12"/>
      <c r="E1379" s="14"/>
      <c r="F1379" s="14"/>
      <c r="G1379" s="15">
        <f>IF(OR($B1379="",$D1379=""),"",IF($F1379&lt;&gt;"",$F1379,IFERROR(IF($D1379="In",INDEX('Products'!$E$6:$E$505,MATCH($B1379,'Products'!$A$6:$A$505,0)),INDEX('Products'!$F$6:$F$505,MATCH($B1379,'Products'!$A$6:$A$505,0))),"")))</f>
      </c>
      <c r="H1379" s="15">
        <f>IF(OR($E1379="",$G1379=""),"",$E1379*$G1379)</f>
      </c>
      <c r="I1379" s="15">
        <f>IF(AND($D1379="Out",$E1379&lt;&gt;"",$G1379&lt;&gt;""),$E1379*($G1379-IFERROR(INDEX('Products'!$E$6:$E$505,MATCH($B1379,'Products'!$A$6:$A$505,0)),0)),"")</f>
      </c>
      <c r="J1379" s="12"/>
    </row>
    <row r="1380" spans="1:10" x14ac:dyDescent="0.25">
      <c r="A1380" s="17"/>
      <c r="B1380" s="12"/>
      <c r="C1380" s="16">
        <f>IF($B1380="","",IFERROR(INDEX('Products'!$B$6:$B$505,MATCH($B1380,'Products'!$A$6:$A$505,0)),"Unknown code"))</f>
      </c>
      <c r="D1380" s="12"/>
      <c r="E1380" s="14"/>
      <c r="F1380" s="14"/>
      <c r="G1380" s="15">
        <f>IF(OR($B1380="",$D1380=""),"",IF($F1380&lt;&gt;"",$F1380,IFERROR(IF($D1380="In",INDEX('Products'!$E$6:$E$505,MATCH($B1380,'Products'!$A$6:$A$505,0)),INDEX('Products'!$F$6:$F$505,MATCH($B1380,'Products'!$A$6:$A$505,0))),"")))</f>
      </c>
      <c r="H1380" s="15">
        <f>IF(OR($E1380="",$G1380=""),"",$E1380*$G1380)</f>
      </c>
      <c r="I1380" s="15">
        <f>IF(AND($D1380="Out",$E1380&lt;&gt;"",$G1380&lt;&gt;""),$E1380*($G1380-IFERROR(INDEX('Products'!$E$6:$E$505,MATCH($B1380,'Products'!$A$6:$A$505,0)),0)),"")</f>
      </c>
      <c r="J1380" s="12"/>
    </row>
    <row r="1381" spans="1:10" x14ac:dyDescent="0.25">
      <c r="A1381" s="17"/>
      <c r="B1381" s="12"/>
      <c r="C1381" s="16">
        <f>IF($B1381="","",IFERROR(INDEX('Products'!$B$6:$B$505,MATCH($B1381,'Products'!$A$6:$A$505,0)),"Unknown code"))</f>
      </c>
      <c r="D1381" s="12"/>
      <c r="E1381" s="14"/>
      <c r="F1381" s="14"/>
      <c r="G1381" s="15">
        <f>IF(OR($B1381="",$D1381=""),"",IF($F1381&lt;&gt;"",$F1381,IFERROR(IF($D1381="In",INDEX('Products'!$E$6:$E$505,MATCH($B1381,'Products'!$A$6:$A$505,0)),INDEX('Products'!$F$6:$F$505,MATCH($B1381,'Products'!$A$6:$A$505,0))),"")))</f>
      </c>
      <c r="H1381" s="15">
        <f>IF(OR($E1381="",$G1381=""),"",$E1381*$G1381)</f>
      </c>
      <c r="I1381" s="15">
        <f>IF(AND($D1381="Out",$E1381&lt;&gt;"",$G1381&lt;&gt;""),$E1381*($G1381-IFERROR(INDEX('Products'!$E$6:$E$505,MATCH($B1381,'Products'!$A$6:$A$505,0)),0)),"")</f>
      </c>
      <c r="J1381" s="12"/>
    </row>
    <row r="1382" spans="1:10" x14ac:dyDescent="0.25">
      <c r="A1382" s="17"/>
      <c r="B1382" s="12"/>
      <c r="C1382" s="16">
        <f>IF($B1382="","",IFERROR(INDEX('Products'!$B$6:$B$505,MATCH($B1382,'Products'!$A$6:$A$505,0)),"Unknown code"))</f>
      </c>
      <c r="D1382" s="12"/>
      <c r="E1382" s="14"/>
      <c r="F1382" s="14"/>
      <c r="G1382" s="15">
        <f>IF(OR($B1382="",$D1382=""),"",IF($F1382&lt;&gt;"",$F1382,IFERROR(IF($D1382="In",INDEX('Products'!$E$6:$E$505,MATCH($B1382,'Products'!$A$6:$A$505,0)),INDEX('Products'!$F$6:$F$505,MATCH($B1382,'Products'!$A$6:$A$505,0))),"")))</f>
      </c>
      <c r="H1382" s="15">
        <f>IF(OR($E1382="",$G1382=""),"",$E1382*$G1382)</f>
      </c>
      <c r="I1382" s="15">
        <f>IF(AND($D1382="Out",$E1382&lt;&gt;"",$G1382&lt;&gt;""),$E1382*($G1382-IFERROR(INDEX('Products'!$E$6:$E$505,MATCH($B1382,'Products'!$A$6:$A$505,0)),0)),"")</f>
      </c>
      <c r="J1382" s="12"/>
    </row>
    <row r="1383" spans="1:10" x14ac:dyDescent="0.25">
      <c r="A1383" s="17"/>
      <c r="B1383" s="12"/>
      <c r="C1383" s="16">
        <f>IF($B1383="","",IFERROR(INDEX('Products'!$B$6:$B$505,MATCH($B1383,'Products'!$A$6:$A$505,0)),"Unknown code"))</f>
      </c>
      <c r="D1383" s="12"/>
      <c r="E1383" s="14"/>
      <c r="F1383" s="14"/>
      <c r="G1383" s="15">
        <f>IF(OR($B1383="",$D1383=""),"",IF($F1383&lt;&gt;"",$F1383,IFERROR(IF($D1383="In",INDEX('Products'!$E$6:$E$505,MATCH($B1383,'Products'!$A$6:$A$505,0)),INDEX('Products'!$F$6:$F$505,MATCH($B1383,'Products'!$A$6:$A$505,0))),"")))</f>
      </c>
      <c r="H1383" s="15">
        <f>IF(OR($E1383="",$G1383=""),"",$E1383*$G1383)</f>
      </c>
      <c r="I1383" s="15">
        <f>IF(AND($D1383="Out",$E1383&lt;&gt;"",$G1383&lt;&gt;""),$E1383*($G1383-IFERROR(INDEX('Products'!$E$6:$E$505,MATCH($B1383,'Products'!$A$6:$A$505,0)),0)),"")</f>
      </c>
      <c r="J1383" s="12"/>
    </row>
    <row r="1384" spans="1:10" x14ac:dyDescent="0.25">
      <c r="A1384" s="17"/>
      <c r="B1384" s="12"/>
      <c r="C1384" s="16">
        <f>IF($B1384="","",IFERROR(INDEX('Products'!$B$6:$B$505,MATCH($B1384,'Products'!$A$6:$A$505,0)),"Unknown code"))</f>
      </c>
      <c r="D1384" s="12"/>
      <c r="E1384" s="14"/>
      <c r="F1384" s="14"/>
      <c r="G1384" s="15">
        <f>IF(OR($B1384="",$D1384=""),"",IF($F1384&lt;&gt;"",$F1384,IFERROR(IF($D1384="In",INDEX('Products'!$E$6:$E$505,MATCH($B1384,'Products'!$A$6:$A$505,0)),INDEX('Products'!$F$6:$F$505,MATCH($B1384,'Products'!$A$6:$A$505,0))),"")))</f>
      </c>
      <c r="H1384" s="15">
        <f>IF(OR($E1384="",$G1384=""),"",$E1384*$G1384)</f>
      </c>
      <c r="I1384" s="15">
        <f>IF(AND($D1384="Out",$E1384&lt;&gt;"",$G1384&lt;&gt;""),$E1384*($G1384-IFERROR(INDEX('Products'!$E$6:$E$505,MATCH($B1384,'Products'!$A$6:$A$505,0)),0)),"")</f>
      </c>
      <c r="J1384" s="12"/>
    </row>
    <row r="1385" spans="1:10" x14ac:dyDescent="0.25">
      <c r="A1385" s="17"/>
      <c r="B1385" s="12"/>
      <c r="C1385" s="16">
        <f>IF($B1385="","",IFERROR(INDEX('Products'!$B$6:$B$505,MATCH($B1385,'Products'!$A$6:$A$505,0)),"Unknown code"))</f>
      </c>
      <c r="D1385" s="12"/>
      <c r="E1385" s="14"/>
      <c r="F1385" s="14"/>
      <c r="G1385" s="15">
        <f>IF(OR($B1385="",$D1385=""),"",IF($F1385&lt;&gt;"",$F1385,IFERROR(IF($D1385="In",INDEX('Products'!$E$6:$E$505,MATCH($B1385,'Products'!$A$6:$A$505,0)),INDEX('Products'!$F$6:$F$505,MATCH($B1385,'Products'!$A$6:$A$505,0))),"")))</f>
      </c>
      <c r="H1385" s="15">
        <f>IF(OR($E1385="",$G1385=""),"",$E1385*$G1385)</f>
      </c>
      <c r="I1385" s="15">
        <f>IF(AND($D1385="Out",$E1385&lt;&gt;"",$G1385&lt;&gt;""),$E1385*($G1385-IFERROR(INDEX('Products'!$E$6:$E$505,MATCH($B1385,'Products'!$A$6:$A$505,0)),0)),"")</f>
      </c>
      <c r="J1385" s="12"/>
    </row>
    <row r="1386" spans="1:10" x14ac:dyDescent="0.25">
      <c r="A1386" s="17"/>
      <c r="B1386" s="12"/>
      <c r="C1386" s="16">
        <f>IF($B1386="","",IFERROR(INDEX('Products'!$B$6:$B$505,MATCH($B1386,'Products'!$A$6:$A$505,0)),"Unknown code"))</f>
      </c>
      <c r="D1386" s="12"/>
      <c r="E1386" s="14"/>
      <c r="F1386" s="14"/>
      <c r="G1386" s="15">
        <f>IF(OR($B1386="",$D1386=""),"",IF($F1386&lt;&gt;"",$F1386,IFERROR(IF($D1386="In",INDEX('Products'!$E$6:$E$505,MATCH($B1386,'Products'!$A$6:$A$505,0)),INDEX('Products'!$F$6:$F$505,MATCH($B1386,'Products'!$A$6:$A$505,0))),"")))</f>
      </c>
      <c r="H1386" s="15">
        <f>IF(OR($E1386="",$G1386=""),"",$E1386*$G1386)</f>
      </c>
      <c r="I1386" s="15">
        <f>IF(AND($D1386="Out",$E1386&lt;&gt;"",$G1386&lt;&gt;""),$E1386*($G1386-IFERROR(INDEX('Products'!$E$6:$E$505,MATCH($B1386,'Products'!$A$6:$A$505,0)),0)),"")</f>
      </c>
      <c r="J1386" s="12"/>
    </row>
    <row r="1387" spans="1:10" x14ac:dyDescent="0.25">
      <c r="A1387" s="17"/>
      <c r="B1387" s="12"/>
      <c r="C1387" s="16">
        <f>IF($B1387="","",IFERROR(INDEX('Products'!$B$6:$B$505,MATCH($B1387,'Products'!$A$6:$A$505,0)),"Unknown code"))</f>
      </c>
      <c r="D1387" s="12"/>
      <c r="E1387" s="14"/>
      <c r="F1387" s="14"/>
      <c r="G1387" s="15">
        <f>IF(OR($B1387="",$D1387=""),"",IF($F1387&lt;&gt;"",$F1387,IFERROR(IF($D1387="In",INDEX('Products'!$E$6:$E$505,MATCH($B1387,'Products'!$A$6:$A$505,0)),INDEX('Products'!$F$6:$F$505,MATCH($B1387,'Products'!$A$6:$A$505,0))),"")))</f>
      </c>
      <c r="H1387" s="15">
        <f>IF(OR($E1387="",$G1387=""),"",$E1387*$G1387)</f>
      </c>
      <c r="I1387" s="15">
        <f>IF(AND($D1387="Out",$E1387&lt;&gt;"",$G1387&lt;&gt;""),$E1387*($G1387-IFERROR(INDEX('Products'!$E$6:$E$505,MATCH($B1387,'Products'!$A$6:$A$505,0)),0)),"")</f>
      </c>
      <c r="J1387" s="12"/>
    </row>
    <row r="1388" spans="1:10" x14ac:dyDescent="0.25">
      <c r="A1388" s="17"/>
      <c r="B1388" s="12"/>
      <c r="C1388" s="16">
        <f>IF($B1388="","",IFERROR(INDEX('Products'!$B$6:$B$505,MATCH($B1388,'Products'!$A$6:$A$505,0)),"Unknown code"))</f>
      </c>
      <c r="D1388" s="12"/>
      <c r="E1388" s="14"/>
      <c r="F1388" s="14"/>
      <c r="G1388" s="15">
        <f>IF(OR($B1388="",$D1388=""),"",IF($F1388&lt;&gt;"",$F1388,IFERROR(IF($D1388="In",INDEX('Products'!$E$6:$E$505,MATCH($B1388,'Products'!$A$6:$A$505,0)),INDEX('Products'!$F$6:$F$505,MATCH($B1388,'Products'!$A$6:$A$505,0))),"")))</f>
      </c>
      <c r="H1388" s="15">
        <f>IF(OR($E1388="",$G1388=""),"",$E1388*$G1388)</f>
      </c>
      <c r="I1388" s="15">
        <f>IF(AND($D1388="Out",$E1388&lt;&gt;"",$G1388&lt;&gt;""),$E1388*($G1388-IFERROR(INDEX('Products'!$E$6:$E$505,MATCH($B1388,'Products'!$A$6:$A$505,0)),0)),"")</f>
      </c>
      <c r="J1388" s="12"/>
    </row>
    <row r="1389" spans="1:10" x14ac:dyDescent="0.25">
      <c r="A1389" s="17"/>
      <c r="B1389" s="12"/>
      <c r="C1389" s="16">
        <f>IF($B1389="","",IFERROR(INDEX('Products'!$B$6:$B$505,MATCH($B1389,'Products'!$A$6:$A$505,0)),"Unknown code"))</f>
      </c>
      <c r="D1389" s="12"/>
      <c r="E1389" s="14"/>
      <c r="F1389" s="14"/>
      <c r="G1389" s="15">
        <f>IF(OR($B1389="",$D1389=""),"",IF($F1389&lt;&gt;"",$F1389,IFERROR(IF($D1389="In",INDEX('Products'!$E$6:$E$505,MATCH($B1389,'Products'!$A$6:$A$505,0)),INDEX('Products'!$F$6:$F$505,MATCH($B1389,'Products'!$A$6:$A$505,0))),"")))</f>
      </c>
      <c r="H1389" s="15">
        <f>IF(OR($E1389="",$G1389=""),"",$E1389*$G1389)</f>
      </c>
      <c r="I1389" s="15">
        <f>IF(AND($D1389="Out",$E1389&lt;&gt;"",$G1389&lt;&gt;""),$E1389*($G1389-IFERROR(INDEX('Products'!$E$6:$E$505,MATCH($B1389,'Products'!$A$6:$A$505,0)),0)),"")</f>
      </c>
      <c r="J1389" s="12"/>
    </row>
    <row r="1390" spans="1:10" x14ac:dyDescent="0.25">
      <c r="A1390" s="17"/>
      <c r="B1390" s="12"/>
      <c r="C1390" s="16">
        <f>IF($B1390="","",IFERROR(INDEX('Products'!$B$6:$B$505,MATCH($B1390,'Products'!$A$6:$A$505,0)),"Unknown code"))</f>
      </c>
      <c r="D1390" s="12"/>
      <c r="E1390" s="14"/>
      <c r="F1390" s="14"/>
      <c r="G1390" s="15">
        <f>IF(OR($B1390="",$D1390=""),"",IF($F1390&lt;&gt;"",$F1390,IFERROR(IF($D1390="In",INDEX('Products'!$E$6:$E$505,MATCH($B1390,'Products'!$A$6:$A$505,0)),INDEX('Products'!$F$6:$F$505,MATCH($B1390,'Products'!$A$6:$A$505,0))),"")))</f>
      </c>
      <c r="H1390" s="15">
        <f>IF(OR($E1390="",$G1390=""),"",$E1390*$G1390)</f>
      </c>
      <c r="I1390" s="15">
        <f>IF(AND($D1390="Out",$E1390&lt;&gt;"",$G1390&lt;&gt;""),$E1390*($G1390-IFERROR(INDEX('Products'!$E$6:$E$505,MATCH($B1390,'Products'!$A$6:$A$505,0)),0)),"")</f>
      </c>
      <c r="J1390" s="12"/>
    </row>
    <row r="1391" spans="1:10" x14ac:dyDescent="0.25">
      <c r="A1391" s="17"/>
      <c r="B1391" s="12"/>
      <c r="C1391" s="16">
        <f>IF($B1391="","",IFERROR(INDEX('Products'!$B$6:$B$505,MATCH($B1391,'Products'!$A$6:$A$505,0)),"Unknown code"))</f>
      </c>
      <c r="D1391" s="12"/>
      <c r="E1391" s="14"/>
      <c r="F1391" s="14"/>
      <c r="G1391" s="15">
        <f>IF(OR($B1391="",$D1391=""),"",IF($F1391&lt;&gt;"",$F1391,IFERROR(IF($D1391="In",INDEX('Products'!$E$6:$E$505,MATCH($B1391,'Products'!$A$6:$A$505,0)),INDEX('Products'!$F$6:$F$505,MATCH($B1391,'Products'!$A$6:$A$505,0))),"")))</f>
      </c>
      <c r="H1391" s="15">
        <f>IF(OR($E1391="",$G1391=""),"",$E1391*$G1391)</f>
      </c>
      <c r="I1391" s="15">
        <f>IF(AND($D1391="Out",$E1391&lt;&gt;"",$G1391&lt;&gt;""),$E1391*($G1391-IFERROR(INDEX('Products'!$E$6:$E$505,MATCH($B1391,'Products'!$A$6:$A$505,0)),0)),"")</f>
      </c>
      <c r="J1391" s="12"/>
    </row>
    <row r="1392" spans="1:10" x14ac:dyDescent="0.25">
      <c r="A1392" s="17"/>
      <c r="B1392" s="12"/>
      <c r="C1392" s="16">
        <f>IF($B1392="","",IFERROR(INDEX('Products'!$B$6:$B$505,MATCH($B1392,'Products'!$A$6:$A$505,0)),"Unknown code"))</f>
      </c>
      <c r="D1392" s="12"/>
      <c r="E1392" s="14"/>
      <c r="F1392" s="14"/>
      <c r="G1392" s="15">
        <f>IF(OR($B1392="",$D1392=""),"",IF($F1392&lt;&gt;"",$F1392,IFERROR(IF($D1392="In",INDEX('Products'!$E$6:$E$505,MATCH($B1392,'Products'!$A$6:$A$505,0)),INDEX('Products'!$F$6:$F$505,MATCH($B1392,'Products'!$A$6:$A$505,0))),"")))</f>
      </c>
      <c r="H1392" s="15">
        <f>IF(OR($E1392="",$G1392=""),"",$E1392*$G1392)</f>
      </c>
      <c r="I1392" s="15">
        <f>IF(AND($D1392="Out",$E1392&lt;&gt;"",$G1392&lt;&gt;""),$E1392*($G1392-IFERROR(INDEX('Products'!$E$6:$E$505,MATCH($B1392,'Products'!$A$6:$A$505,0)),0)),"")</f>
      </c>
      <c r="J1392" s="12"/>
    </row>
    <row r="1393" spans="1:10" x14ac:dyDescent="0.25">
      <c r="A1393" s="17"/>
      <c r="B1393" s="12"/>
      <c r="C1393" s="16">
        <f>IF($B1393="","",IFERROR(INDEX('Products'!$B$6:$B$505,MATCH($B1393,'Products'!$A$6:$A$505,0)),"Unknown code"))</f>
      </c>
      <c r="D1393" s="12"/>
      <c r="E1393" s="14"/>
      <c r="F1393" s="14"/>
      <c r="G1393" s="15">
        <f>IF(OR($B1393="",$D1393=""),"",IF($F1393&lt;&gt;"",$F1393,IFERROR(IF($D1393="In",INDEX('Products'!$E$6:$E$505,MATCH($B1393,'Products'!$A$6:$A$505,0)),INDEX('Products'!$F$6:$F$505,MATCH($B1393,'Products'!$A$6:$A$505,0))),"")))</f>
      </c>
      <c r="H1393" s="15">
        <f>IF(OR($E1393="",$G1393=""),"",$E1393*$G1393)</f>
      </c>
      <c r="I1393" s="15">
        <f>IF(AND($D1393="Out",$E1393&lt;&gt;"",$G1393&lt;&gt;""),$E1393*($G1393-IFERROR(INDEX('Products'!$E$6:$E$505,MATCH($B1393,'Products'!$A$6:$A$505,0)),0)),"")</f>
      </c>
      <c r="J1393" s="12"/>
    </row>
    <row r="1394" spans="1:10" x14ac:dyDescent="0.25">
      <c r="A1394" s="17"/>
      <c r="B1394" s="12"/>
      <c r="C1394" s="16">
        <f>IF($B1394="","",IFERROR(INDEX('Products'!$B$6:$B$505,MATCH($B1394,'Products'!$A$6:$A$505,0)),"Unknown code"))</f>
      </c>
      <c r="D1394" s="12"/>
      <c r="E1394" s="14"/>
      <c r="F1394" s="14"/>
      <c r="G1394" s="15">
        <f>IF(OR($B1394="",$D1394=""),"",IF($F1394&lt;&gt;"",$F1394,IFERROR(IF($D1394="In",INDEX('Products'!$E$6:$E$505,MATCH($B1394,'Products'!$A$6:$A$505,0)),INDEX('Products'!$F$6:$F$505,MATCH($B1394,'Products'!$A$6:$A$505,0))),"")))</f>
      </c>
      <c r="H1394" s="15">
        <f>IF(OR($E1394="",$G1394=""),"",$E1394*$G1394)</f>
      </c>
      <c r="I1394" s="15">
        <f>IF(AND($D1394="Out",$E1394&lt;&gt;"",$G1394&lt;&gt;""),$E1394*($G1394-IFERROR(INDEX('Products'!$E$6:$E$505,MATCH($B1394,'Products'!$A$6:$A$505,0)),0)),"")</f>
      </c>
      <c r="J1394" s="12"/>
    </row>
    <row r="1395" spans="1:10" x14ac:dyDescent="0.25">
      <c r="A1395" s="17"/>
      <c r="B1395" s="12"/>
      <c r="C1395" s="16">
        <f>IF($B1395="","",IFERROR(INDEX('Products'!$B$6:$B$505,MATCH($B1395,'Products'!$A$6:$A$505,0)),"Unknown code"))</f>
      </c>
      <c r="D1395" s="12"/>
      <c r="E1395" s="14"/>
      <c r="F1395" s="14"/>
      <c r="G1395" s="15">
        <f>IF(OR($B1395="",$D1395=""),"",IF($F1395&lt;&gt;"",$F1395,IFERROR(IF($D1395="In",INDEX('Products'!$E$6:$E$505,MATCH($B1395,'Products'!$A$6:$A$505,0)),INDEX('Products'!$F$6:$F$505,MATCH($B1395,'Products'!$A$6:$A$505,0))),"")))</f>
      </c>
      <c r="H1395" s="15">
        <f>IF(OR($E1395="",$G1395=""),"",$E1395*$G1395)</f>
      </c>
      <c r="I1395" s="15">
        <f>IF(AND($D1395="Out",$E1395&lt;&gt;"",$G1395&lt;&gt;""),$E1395*($G1395-IFERROR(INDEX('Products'!$E$6:$E$505,MATCH($B1395,'Products'!$A$6:$A$505,0)),0)),"")</f>
      </c>
      <c r="J1395" s="12"/>
    </row>
    <row r="1396" spans="1:10" x14ac:dyDescent="0.25">
      <c r="A1396" s="17"/>
      <c r="B1396" s="12"/>
      <c r="C1396" s="16">
        <f>IF($B1396="","",IFERROR(INDEX('Products'!$B$6:$B$505,MATCH($B1396,'Products'!$A$6:$A$505,0)),"Unknown code"))</f>
      </c>
      <c r="D1396" s="12"/>
      <c r="E1396" s="14"/>
      <c r="F1396" s="14"/>
      <c r="G1396" s="15">
        <f>IF(OR($B1396="",$D1396=""),"",IF($F1396&lt;&gt;"",$F1396,IFERROR(IF($D1396="In",INDEX('Products'!$E$6:$E$505,MATCH($B1396,'Products'!$A$6:$A$505,0)),INDEX('Products'!$F$6:$F$505,MATCH($B1396,'Products'!$A$6:$A$505,0))),"")))</f>
      </c>
      <c r="H1396" s="15">
        <f>IF(OR($E1396="",$G1396=""),"",$E1396*$G1396)</f>
      </c>
      <c r="I1396" s="15">
        <f>IF(AND($D1396="Out",$E1396&lt;&gt;"",$G1396&lt;&gt;""),$E1396*($G1396-IFERROR(INDEX('Products'!$E$6:$E$505,MATCH($B1396,'Products'!$A$6:$A$505,0)),0)),"")</f>
      </c>
      <c r="J1396" s="12"/>
    </row>
    <row r="1397" spans="1:10" x14ac:dyDescent="0.25">
      <c r="A1397" s="17"/>
      <c r="B1397" s="12"/>
      <c r="C1397" s="16">
        <f>IF($B1397="","",IFERROR(INDEX('Products'!$B$6:$B$505,MATCH($B1397,'Products'!$A$6:$A$505,0)),"Unknown code"))</f>
      </c>
      <c r="D1397" s="12"/>
      <c r="E1397" s="14"/>
      <c r="F1397" s="14"/>
      <c r="G1397" s="15">
        <f>IF(OR($B1397="",$D1397=""),"",IF($F1397&lt;&gt;"",$F1397,IFERROR(IF($D1397="In",INDEX('Products'!$E$6:$E$505,MATCH($B1397,'Products'!$A$6:$A$505,0)),INDEX('Products'!$F$6:$F$505,MATCH($B1397,'Products'!$A$6:$A$505,0))),"")))</f>
      </c>
      <c r="H1397" s="15">
        <f>IF(OR($E1397="",$G1397=""),"",$E1397*$G1397)</f>
      </c>
      <c r="I1397" s="15">
        <f>IF(AND($D1397="Out",$E1397&lt;&gt;"",$G1397&lt;&gt;""),$E1397*($G1397-IFERROR(INDEX('Products'!$E$6:$E$505,MATCH($B1397,'Products'!$A$6:$A$505,0)),0)),"")</f>
      </c>
      <c r="J1397" s="12"/>
    </row>
    <row r="1398" spans="1:10" x14ac:dyDescent="0.25">
      <c r="A1398" s="17"/>
      <c r="B1398" s="12"/>
      <c r="C1398" s="16">
        <f>IF($B1398="","",IFERROR(INDEX('Products'!$B$6:$B$505,MATCH($B1398,'Products'!$A$6:$A$505,0)),"Unknown code"))</f>
      </c>
      <c r="D1398" s="12"/>
      <c r="E1398" s="14"/>
      <c r="F1398" s="14"/>
      <c r="G1398" s="15">
        <f>IF(OR($B1398="",$D1398=""),"",IF($F1398&lt;&gt;"",$F1398,IFERROR(IF($D1398="In",INDEX('Products'!$E$6:$E$505,MATCH($B1398,'Products'!$A$6:$A$505,0)),INDEX('Products'!$F$6:$F$505,MATCH($B1398,'Products'!$A$6:$A$505,0))),"")))</f>
      </c>
      <c r="H1398" s="15">
        <f>IF(OR($E1398="",$G1398=""),"",$E1398*$G1398)</f>
      </c>
      <c r="I1398" s="15">
        <f>IF(AND($D1398="Out",$E1398&lt;&gt;"",$G1398&lt;&gt;""),$E1398*($G1398-IFERROR(INDEX('Products'!$E$6:$E$505,MATCH($B1398,'Products'!$A$6:$A$505,0)),0)),"")</f>
      </c>
      <c r="J1398" s="12"/>
    </row>
    <row r="1399" spans="1:10" x14ac:dyDescent="0.25">
      <c r="A1399" s="17"/>
      <c r="B1399" s="12"/>
      <c r="C1399" s="16">
        <f>IF($B1399="","",IFERROR(INDEX('Products'!$B$6:$B$505,MATCH($B1399,'Products'!$A$6:$A$505,0)),"Unknown code"))</f>
      </c>
      <c r="D1399" s="12"/>
      <c r="E1399" s="14"/>
      <c r="F1399" s="14"/>
      <c r="G1399" s="15">
        <f>IF(OR($B1399="",$D1399=""),"",IF($F1399&lt;&gt;"",$F1399,IFERROR(IF($D1399="In",INDEX('Products'!$E$6:$E$505,MATCH($B1399,'Products'!$A$6:$A$505,0)),INDEX('Products'!$F$6:$F$505,MATCH($B1399,'Products'!$A$6:$A$505,0))),"")))</f>
      </c>
      <c r="H1399" s="15">
        <f>IF(OR($E1399="",$G1399=""),"",$E1399*$G1399)</f>
      </c>
      <c r="I1399" s="15">
        <f>IF(AND($D1399="Out",$E1399&lt;&gt;"",$G1399&lt;&gt;""),$E1399*($G1399-IFERROR(INDEX('Products'!$E$6:$E$505,MATCH($B1399,'Products'!$A$6:$A$505,0)),0)),"")</f>
      </c>
      <c r="J1399" s="12"/>
    </row>
    <row r="1400" spans="1:10" x14ac:dyDescent="0.25">
      <c r="A1400" s="17"/>
      <c r="B1400" s="12"/>
      <c r="C1400" s="16">
        <f>IF($B1400="","",IFERROR(INDEX('Products'!$B$6:$B$505,MATCH($B1400,'Products'!$A$6:$A$505,0)),"Unknown code"))</f>
      </c>
      <c r="D1400" s="12"/>
      <c r="E1400" s="14"/>
      <c r="F1400" s="14"/>
      <c r="G1400" s="15">
        <f>IF(OR($B1400="",$D1400=""),"",IF($F1400&lt;&gt;"",$F1400,IFERROR(IF($D1400="In",INDEX('Products'!$E$6:$E$505,MATCH($B1400,'Products'!$A$6:$A$505,0)),INDEX('Products'!$F$6:$F$505,MATCH($B1400,'Products'!$A$6:$A$505,0))),"")))</f>
      </c>
      <c r="H1400" s="15">
        <f>IF(OR($E1400="",$G1400=""),"",$E1400*$G1400)</f>
      </c>
      <c r="I1400" s="15">
        <f>IF(AND($D1400="Out",$E1400&lt;&gt;"",$G1400&lt;&gt;""),$E1400*($G1400-IFERROR(INDEX('Products'!$E$6:$E$505,MATCH($B1400,'Products'!$A$6:$A$505,0)),0)),"")</f>
      </c>
      <c r="J1400" s="12"/>
    </row>
    <row r="1401" spans="1:10" x14ac:dyDescent="0.25">
      <c r="A1401" s="17"/>
      <c r="B1401" s="12"/>
      <c r="C1401" s="16">
        <f>IF($B1401="","",IFERROR(INDEX('Products'!$B$6:$B$505,MATCH($B1401,'Products'!$A$6:$A$505,0)),"Unknown code"))</f>
      </c>
      <c r="D1401" s="12"/>
      <c r="E1401" s="14"/>
      <c r="F1401" s="14"/>
      <c r="G1401" s="15">
        <f>IF(OR($B1401="",$D1401=""),"",IF($F1401&lt;&gt;"",$F1401,IFERROR(IF($D1401="In",INDEX('Products'!$E$6:$E$505,MATCH($B1401,'Products'!$A$6:$A$505,0)),INDEX('Products'!$F$6:$F$505,MATCH($B1401,'Products'!$A$6:$A$505,0))),"")))</f>
      </c>
      <c r="H1401" s="15">
        <f>IF(OR($E1401="",$G1401=""),"",$E1401*$G1401)</f>
      </c>
      <c r="I1401" s="15">
        <f>IF(AND($D1401="Out",$E1401&lt;&gt;"",$G1401&lt;&gt;""),$E1401*($G1401-IFERROR(INDEX('Products'!$E$6:$E$505,MATCH($B1401,'Products'!$A$6:$A$505,0)),0)),"")</f>
      </c>
      <c r="J1401" s="12"/>
    </row>
    <row r="1402" spans="1:10" x14ac:dyDescent="0.25">
      <c r="A1402" s="17"/>
      <c r="B1402" s="12"/>
      <c r="C1402" s="16">
        <f>IF($B1402="","",IFERROR(INDEX('Products'!$B$6:$B$505,MATCH($B1402,'Products'!$A$6:$A$505,0)),"Unknown code"))</f>
      </c>
      <c r="D1402" s="12"/>
      <c r="E1402" s="14"/>
      <c r="F1402" s="14"/>
      <c r="G1402" s="15">
        <f>IF(OR($B1402="",$D1402=""),"",IF($F1402&lt;&gt;"",$F1402,IFERROR(IF($D1402="In",INDEX('Products'!$E$6:$E$505,MATCH($B1402,'Products'!$A$6:$A$505,0)),INDEX('Products'!$F$6:$F$505,MATCH($B1402,'Products'!$A$6:$A$505,0))),"")))</f>
      </c>
      <c r="H1402" s="15">
        <f>IF(OR($E1402="",$G1402=""),"",$E1402*$G1402)</f>
      </c>
      <c r="I1402" s="15">
        <f>IF(AND($D1402="Out",$E1402&lt;&gt;"",$G1402&lt;&gt;""),$E1402*($G1402-IFERROR(INDEX('Products'!$E$6:$E$505,MATCH($B1402,'Products'!$A$6:$A$505,0)),0)),"")</f>
      </c>
      <c r="J1402" s="12"/>
    </row>
    <row r="1403" spans="1:10" x14ac:dyDescent="0.25">
      <c r="A1403" s="17"/>
      <c r="B1403" s="12"/>
      <c r="C1403" s="16">
        <f>IF($B1403="","",IFERROR(INDEX('Products'!$B$6:$B$505,MATCH($B1403,'Products'!$A$6:$A$505,0)),"Unknown code"))</f>
      </c>
      <c r="D1403" s="12"/>
      <c r="E1403" s="14"/>
      <c r="F1403" s="14"/>
      <c r="G1403" s="15">
        <f>IF(OR($B1403="",$D1403=""),"",IF($F1403&lt;&gt;"",$F1403,IFERROR(IF($D1403="In",INDEX('Products'!$E$6:$E$505,MATCH($B1403,'Products'!$A$6:$A$505,0)),INDEX('Products'!$F$6:$F$505,MATCH($B1403,'Products'!$A$6:$A$505,0))),"")))</f>
      </c>
      <c r="H1403" s="15">
        <f>IF(OR($E1403="",$G1403=""),"",$E1403*$G1403)</f>
      </c>
      <c r="I1403" s="15">
        <f>IF(AND($D1403="Out",$E1403&lt;&gt;"",$G1403&lt;&gt;""),$E1403*($G1403-IFERROR(INDEX('Products'!$E$6:$E$505,MATCH($B1403,'Products'!$A$6:$A$505,0)),0)),"")</f>
      </c>
      <c r="J1403" s="12"/>
    </row>
    <row r="1404" spans="1:10" x14ac:dyDescent="0.25">
      <c r="A1404" s="17"/>
      <c r="B1404" s="12"/>
      <c r="C1404" s="16">
        <f>IF($B1404="","",IFERROR(INDEX('Products'!$B$6:$B$505,MATCH($B1404,'Products'!$A$6:$A$505,0)),"Unknown code"))</f>
      </c>
      <c r="D1404" s="12"/>
      <c r="E1404" s="14"/>
      <c r="F1404" s="14"/>
      <c r="G1404" s="15">
        <f>IF(OR($B1404="",$D1404=""),"",IF($F1404&lt;&gt;"",$F1404,IFERROR(IF($D1404="In",INDEX('Products'!$E$6:$E$505,MATCH($B1404,'Products'!$A$6:$A$505,0)),INDEX('Products'!$F$6:$F$505,MATCH($B1404,'Products'!$A$6:$A$505,0))),"")))</f>
      </c>
      <c r="H1404" s="15">
        <f>IF(OR($E1404="",$G1404=""),"",$E1404*$G1404)</f>
      </c>
      <c r="I1404" s="15">
        <f>IF(AND($D1404="Out",$E1404&lt;&gt;"",$G1404&lt;&gt;""),$E1404*($G1404-IFERROR(INDEX('Products'!$E$6:$E$505,MATCH($B1404,'Products'!$A$6:$A$505,0)),0)),"")</f>
      </c>
      <c r="J1404" s="12"/>
    </row>
    <row r="1405" spans="1:10" x14ac:dyDescent="0.25">
      <c r="A1405" s="17"/>
      <c r="B1405" s="12"/>
      <c r="C1405" s="16">
        <f>IF($B1405="","",IFERROR(INDEX('Products'!$B$6:$B$505,MATCH($B1405,'Products'!$A$6:$A$505,0)),"Unknown code"))</f>
      </c>
      <c r="D1405" s="12"/>
      <c r="E1405" s="14"/>
      <c r="F1405" s="14"/>
      <c r="G1405" s="15">
        <f>IF(OR($B1405="",$D1405=""),"",IF($F1405&lt;&gt;"",$F1405,IFERROR(IF($D1405="In",INDEX('Products'!$E$6:$E$505,MATCH($B1405,'Products'!$A$6:$A$505,0)),INDEX('Products'!$F$6:$F$505,MATCH($B1405,'Products'!$A$6:$A$505,0))),"")))</f>
      </c>
      <c r="H1405" s="15">
        <f>IF(OR($E1405="",$G1405=""),"",$E1405*$G1405)</f>
      </c>
      <c r="I1405" s="15">
        <f>IF(AND($D1405="Out",$E1405&lt;&gt;"",$G1405&lt;&gt;""),$E1405*($G1405-IFERROR(INDEX('Products'!$E$6:$E$505,MATCH($B1405,'Products'!$A$6:$A$505,0)),0)),"")</f>
      </c>
      <c r="J1405" s="12"/>
    </row>
    <row r="1406" spans="1:10" x14ac:dyDescent="0.25">
      <c r="A1406" s="17"/>
      <c r="B1406" s="12"/>
      <c r="C1406" s="16">
        <f>IF($B1406="","",IFERROR(INDEX('Products'!$B$6:$B$505,MATCH($B1406,'Products'!$A$6:$A$505,0)),"Unknown code"))</f>
      </c>
      <c r="D1406" s="12"/>
      <c r="E1406" s="14"/>
      <c r="F1406" s="14"/>
      <c r="G1406" s="15">
        <f>IF(OR($B1406="",$D1406=""),"",IF($F1406&lt;&gt;"",$F1406,IFERROR(IF($D1406="In",INDEX('Products'!$E$6:$E$505,MATCH($B1406,'Products'!$A$6:$A$505,0)),INDEX('Products'!$F$6:$F$505,MATCH($B1406,'Products'!$A$6:$A$505,0))),"")))</f>
      </c>
      <c r="H1406" s="15">
        <f>IF(OR($E1406="",$G1406=""),"",$E1406*$G1406)</f>
      </c>
      <c r="I1406" s="15">
        <f>IF(AND($D1406="Out",$E1406&lt;&gt;"",$G1406&lt;&gt;""),$E1406*($G1406-IFERROR(INDEX('Products'!$E$6:$E$505,MATCH($B1406,'Products'!$A$6:$A$505,0)),0)),"")</f>
      </c>
      <c r="J1406" s="12"/>
    </row>
    <row r="1407" spans="1:10" x14ac:dyDescent="0.25">
      <c r="A1407" s="17"/>
      <c r="B1407" s="12"/>
      <c r="C1407" s="16">
        <f>IF($B1407="","",IFERROR(INDEX('Products'!$B$6:$B$505,MATCH($B1407,'Products'!$A$6:$A$505,0)),"Unknown code"))</f>
      </c>
      <c r="D1407" s="12"/>
      <c r="E1407" s="14"/>
      <c r="F1407" s="14"/>
      <c r="G1407" s="15">
        <f>IF(OR($B1407="",$D1407=""),"",IF($F1407&lt;&gt;"",$F1407,IFERROR(IF($D1407="In",INDEX('Products'!$E$6:$E$505,MATCH($B1407,'Products'!$A$6:$A$505,0)),INDEX('Products'!$F$6:$F$505,MATCH($B1407,'Products'!$A$6:$A$505,0))),"")))</f>
      </c>
      <c r="H1407" s="15">
        <f>IF(OR($E1407="",$G1407=""),"",$E1407*$G1407)</f>
      </c>
      <c r="I1407" s="15">
        <f>IF(AND($D1407="Out",$E1407&lt;&gt;"",$G1407&lt;&gt;""),$E1407*($G1407-IFERROR(INDEX('Products'!$E$6:$E$505,MATCH($B1407,'Products'!$A$6:$A$505,0)),0)),"")</f>
      </c>
      <c r="J1407" s="12"/>
    </row>
    <row r="1408" spans="1:10" x14ac:dyDescent="0.25">
      <c r="A1408" s="17"/>
      <c r="B1408" s="12"/>
      <c r="C1408" s="16">
        <f>IF($B1408="","",IFERROR(INDEX('Products'!$B$6:$B$505,MATCH($B1408,'Products'!$A$6:$A$505,0)),"Unknown code"))</f>
      </c>
      <c r="D1408" s="12"/>
      <c r="E1408" s="14"/>
      <c r="F1408" s="14"/>
      <c r="G1408" s="15">
        <f>IF(OR($B1408="",$D1408=""),"",IF($F1408&lt;&gt;"",$F1408,IFERROR(IF($D1408="In",INDEX('Products'!$E$6:$E$505,MATCH($B1408,'Products'!$A$6:$A$505,0)),INDEX('Products'!$F$6:$F$505,MATCH($B1408,'Products'!$A$6:$A$505,0))),"")))</f>
      </c>
      <c r="H1408" s="15">
        <f>IF(OR($E1408="",$G1408=""),"",$E1408*$G1408)</f>
      </c>
      <c r="I1408" s="15">
        <f>IF(AND($D1408="Out",$E1408&lt;&gt;"",$G1408&lt;&gt;""),$E1408*($G1408-IFERROR(INDEX('Products'!$E$6:$E$505,MATCH($B1408,'Products'!$A$6:$A$505,0)),0)),"")</f>
      </c>
      <c r="J1408" s="12"/>
    </row>
    <row r="1409" spans="1:10" x14ac:dyDescent="0.25">
      <c r="A1409" s="17"/>
      <c r="B1409" s="12"/>
      <c r="C1409" s="16">
        <f>IF($B1409="","",IFERROR(INDEX('Products'!$B$6:$B$505,MATCH($B1409,'Products'!$A$6:$A$505,0)),"Unknown code"))</f>
      </c>
      <c r="D1409" s="12"/>
      <c r="E1409" s="14"/>
      <c r="F1409" s="14"/>
      <c r="G1409" s="15">
        <f>IF(OR($B1409="",$D1409=""),"",IF($F1409&lt;&gt;"",$F1409,IFERROR(IF($D1409="In",INDEX('Products'!$E$6:$E$505,MATCH($B1409,'Products'!$A$6:$A$505,0)),INDEX('Products'!$F$6:$F$505,MATCH($B1409,'Products'!$A$6:$A$505,0))),"")))</f>
      </c>
      <c r="H1409" s="15">
        <f>IF(OR($E1409="",$G1409=""),"",$E1409*$G1409)</f>
      </c>
      <c r="I1409" s="15">
        <f>IF(AND($D1409="Out",$E1409&lt;&gt;"",$G1409&lt;&gt;""),$E1409*($G1409-IFERROR(INDEX('Products'!$E$6:$E$505,MATCH($B1409,'Products'!$A$6:$A$505,0)),0)),"")</f>
      </c>
      <c r="J1409" s="12"/>
    </row>
    <row r="1410" spans="1:10" x14ac:dyDescent="0.25">
      <c r="A1410" s="17"/>
      <c r="B1410" s="12"/>
      <c r="C1410" s="16">
        <f>IF($B1410="","",IFERROR(INDEX('Products'!$B$6:$B$505,MATCH($B1410,'Products'!$A$6:$A$505,0)),"Unknown code"))</f>
      </c>
      <c r="D1410" s="12"/>
      <c r="E1410" s="14"/>
      <c r="F1410" s="14"/>
      <c r="G1410" s="15">
        <f>IF(OR($B1410="",$D1410=""),"",IF($F1410&lt;&gt;"",$F1410,IFERROR(IF($D1410="In",INDEX('Products'!$E$6:$E$505,MATCH($B1410,'Products'!$A$6:$A$505,0)),INDEX('Products'!$F$6:$F$505,MATCH($B1410,'Products'!$A$6:$A$505,0))),"")))</f>
      </c>
      <c r="H1410" s="15">
        <f>IF(OR($E1410="",$G1410=""),"",$E1410*$G1410)</f>
      </c>
      <c r="I1410" s="15">
        <f>IF(AND($D1410="Out",$E1410&lt;&gt;"",$G1410&lt;&gt;""),$E1410*($G1410-IFERROR(INDEX('Products'!$E$6:$E$505,MATCH($B1410,'Products'!$A$6:$A$505,0)),0)),"")</f>
      </c>
      <c r="J1410" s="12"/>
    </row>
    <row r="1411" spans="1:10" x14ac:dyDescent="0.25">
      <c r="A1411" s="17"/>
      <c r="B1411" s="12"/>
      <c r="C1411" s="16">
        <f>IF($B1411="","",IFERROR(INDEX('Products'!$B$6:$B$505,MATCH($B1411,'Products'!$A$6:$A$505,0)),"Unknown code"))</f>
      </c>
      <c r="D1411" s="12"/>
      <c r="E1411" s="14"/>
      <c r="F1411" s="14"/>
      <c r="G1411" s="15">
        <f>IF(OR($B1411="",$D1411=""),"",IF($F1411&lt;&gt;"",$F1411,IFERROR(IF($D1411="In",INDEX('Products'!$E$6:$E$505,MATCH($B1411,'Products'!$A$6:$A$505,0)),INDEX('Products'!$F$6:$F$505,MATCH($B1411,'Products'!$A$6:$A$505,0))),"")))</f>
      </c>
      <c r="H1411" s="15">
        <f>IF(OR($E1411="",$G1411=""),"",$E1411*$G1411)</f>
      </c>
      <c r="I1411" s="15">
        <f>IF(AND($D1411="Out",$E1411&lt;&gt;"",$G1411&lt;&gt;""),$E1411*($G1411-IFERROR(INDEX('Products'!$E$6:$E$505,MATCH($B1411,'Products'!$A$6:$A$505,0)),0)),"")</f>
      </c>
      <c r="J1411" s="12"/>
    </row>
    <row r="1412" spans="1:10" x14ac:dyDescent="0.25">
      <c r="A1412" s="17"/>
      <c r="B1412" s="12"/>
      <c r="C1412" s="16">
        <f>IF($B1412="","",IFERROR(INDEX('Products'!$B$6:$B$505,MATCH($B1412,'Products'!$A$6:$A$505,0)),"Unknown code"))</f>
      </c>
      <c r="D1412" s="12"/>
      <c r="E1412" s="14"/>
      <c r="F1412" s="14"/>
      <c r="G1412" s="15">
        <f>IF(OR($B1412="",$D1412=""),"",IF($F1412&lt;&gt;"",$F1412,IFERROR(IF($D1412="In",INDEX('Products'!$E$6:$E$505,MATCH($B1412,'Products'!$A$6:$A$505,0)),INDEX('Products'!$F$6:$F$505,MATCH($B1412,'Products'!$A$6:$A$505,0))),"")))</f>
      </c>
      <c r="H1412" s="15">
        <f>IF(OR($E1412="",$G1412=""),"",$E1412*$G1412)</f>
      </c>
      <c r="I1412" s="15">
        <f>IF(AND($D1412="Out",$E1412&lt;&gt;"",$G1412&lt;&gt;""),$E1412*($G1412-IFERROR(INDEX('Products'!$E$6:$E$505,MATCH($B1412,'Products'!$A$6:$A$505,0)),0)),"")</f>
      </c>
      <c r="J1412" s="12"/>
    </row>
    <row r="1413" spans="1:10" x14ac:dyDescent="0.25">
      <c r="A1413" s="17"/>
      <c r="B1413" s="12"/>
      <c r="C1413" s="16">
        <f>IF($B1413="","",IFERROR(INDEX('Products'!$B$6:$B$505,MATCH($B1413,'Products'!$A$6:$A$505,0)),"Unknown code"))</f>
      </c>
      <c r="D1413" s="12"/>
      <c r="E1413" s="14"/>
      <c r="F1413" s="14"/>
      <c r="G1413" s="15">
        <f>IF(OR($B1413="",$D1413=""),"",IF($F1413&lt;&gt;"",$F1413,IFERROR(IF($D1413="In",INDEX('Products'!$E$6:$E$505,MATCH($B1413,'Products'!$A$6:$A$505,0)),INDEX('Products'!$F$6:$F$505,MATCH($B1413,'Products'!$A$6:$A$505,0))),"")))</f>
      </c>
      <c r="H1413" s="15">
        <f>IF(OR($E1413="",$G1413=""),"",$E1413*$G1413)</f>
      </c>
      <c r="I1413" s="15">
        <f>IF(AND($D1413="Out",$E1413&lt;&gt;"",$G1413&lt;&gt;""),$E1413*($G1413-IFERROR(INDEX('Products'!$E$6:$E$505,MATCH($B1413,'Products'!$A$6:$A$505,0)),0)),"")</f>
      </c>
      <c r="J1413" s="12"/>
    </row>
    <row r="1414" spans="1:10" x14ac:dyDescent="0.25">
      <c r="A1414" s="17"/>
      <c r="B1414" s="12"/>
      <c r="C1414" s="16">
        <f>IF($B1414="","",IFERROR(INDEX('Products'!$B$6:$B$505,MATCH($B1414,'Products'!$A$6:$A$505,0)),"Unknown code"))</f>
      </c>
      <c r="D1414" s="12"/>
      <c r="E1414" s="14"/>
      <c r="F1414" s="14"/>
      <c r="G1414" s="15">
        <f>IF(OR($B1414="",$D1414=""),"",IF($F1414&lt;&gt;"",$F1414,IFERROR(IF($D1414="In",INDEX('Products'!$E$6:$E$505,MATCH($B1414,'Products'!$A$6:$A$505,0)),INDEX('Products'!$F$6:$F$505,MATCH($B1414,'Products'!$A$6:$A$505,0))),"")))</f>
      </c>
      <c r="H1414" s="15">
        <f>IF(OR($E1414="",$G1414=""),"",$E1414*$G1414)</f>
      </c>
      <c r="I1414" s="15">
        <f>IF(AND($D1414="Out",$E1414&lt;&gt;"",$G1414&lt;&gt;""),$E1414*($G1414-IFERROR(INDEX('Products'!$E$6:$E$505,MATCH($B1414,'Products'!$A$6:$A$505,0)),0)),"")</f>
      </c>
      <c r="J1414" s="12"/>
    </row>
    <row r="1415" spans="1:10" x14ac:dyDescent="0.25">
      <c r="A1415" s="17"/>
      <c r="B1415" s="12"/>
      <c r="C1415" s="16">
        <f>IF($B1415="","",IFERROR(INDEX('Products'!$B$6:$B$505,MATCH($B1415,'Products'!$A$6:$A$505,0)),"Unknown code"))</f>
      </c>
      <c r="D1415" s="12"/>
      <c r="E1415" s="14"/>
      <c r="F1415" s="14"/>
      <c r="G1415" s="15">
        <f>IF(OR($B1415="",$D1415=""),"",IF($F1415&lt;&gt;"",$F1415,IFERROR(IF($D1415="In",INDEX('Products'!$E$6:$E$505,MATCH($B1415,'Products'!$A$6:$A$505,0)),INDEX('Products'!$F$6:$F$505,MATCH($B1415,'Products'!$A$6:$A$505,0))),"")))</f>
      </c>
      <c r="H1415" s="15">
        <f>IF(OR($E1415="",$G1415=""),"",$E1415*$G1415)</f>
      </c>
      <c r="I1415" s="15">
        <f>IF(AND($D1415="Out",$E1415&lt;&gt;"",$G1415&lt;&gt;""),$E1415*($G1415-IFERROR(INDEX('Products'!$E$6:$E$505,MATCH($B1415,'Products'!$A$6:$A$505,0)),0)),"")</f>
      </c>
      <c r="J1415" s="12"/>
    </row>
    <row r="1416" spans="1:10" x14ac:dyDescent="0.25">
      <c r="A1416" s="17"/>
      <c r="B1416" s="12"/>
      <c r="C1416" s="16">
        <f>IF($B1416="","",IFERROR(INDEX('Products'!$B$6:$B$505,MATCH($B1416,'Products'!$A$6:$A$505,0)),"Unknown code"))</f>
      </c>
      <c r="D1416" s="12"/>
      <c r="E1416" s="14"/>
      <c r="F1416" s="14"/>
      <c r="G1416" s="15">
        <f>IF(OR($B1416="",$D1416=""),"",IF($F1416&lt;&gt;"",$F1416,IFERROR(IF($D1416="In",INDEX('Products'!$E$6:$E$505,MATCH($B1416,'Products'!$A$6:$A$505,0)),INDEX('Products'!$F$6:$F$505,MATCH($B1416,'Products'!$A$6:$A$505,0))),"")))</f>
      </c>
      <c r="H1416" s="15">
        <f>IF(OR($E1416="",$G1416=""),"",$E1416*$G1416)</f>
      </c>
      <c r="I1416" s="15">
        <f>IF(AND($D1416="Out",$E1416&lt;&gt;"",$G1416&lt;&gt;""),$E1416*($G1416-IFERROR(INDEX('Products'!$E$6:$E$505,MATCH($B1416,'Products'!$A$6:$A$505,0)),0)),"")</f>
      </c>
      <c r="J1416" s="12"/>
    </row>
    <row r="1417" spans="1:10" x14ac:dyDescent="0.25">
      <c r="A1417" s="17"/>
      <c r="B1417" s="12"/>
      <c r="C1417" s="16">
        <f>IF($B1417="","",IFERROR(INDEX('Products'!$B$6:$B$505,MATCH($B1417,'Products'!$A$6:$A$505,0)),"Unknown code"))</f>
      </c>
      <c r="D1417" s="12"/>
      <c r="E1417" s="14"/>
      <c r="F1417" s="14"/>
      <c r="G1417" s="15">
        <f>IF(OR($B1417="",$D1417=""),"",IF($F1417&lt;&gt;"",$F1417,IFERROR(IF($D1417="In",INDEX('Products'!$E$6:$E$505,MATCH($B1417,'Products'!$A$6:$A$505,0)),INDEX('Products'!$F$6:$F$505,MATCH($B1417,'Products'!$A$6:$A$505,0))),"")))</f>
      </c>
      <c r="H1417" s="15">
        <f>IF(OR($E1417="",$G1417=""),"",$E1417*$G1417)</f>
      </c>
      <c r="I1417" s="15">
        <f>IF(AND($D1417="Out",$E1417&lt;&gt;"",$G1417&lt;&gt;""),$E1417*($G1417-IFERROR(INDEX('Products'!$E$6:$E$505,MATCH($B1417,'Products'!$A$6:$A$505,0)),0)),"")</f>
      </c>
      <c r="J1417" s="12"/>
    </row>
    <row r="1418" spans="1:10" x14ac:dyDescent="0.25">
      <c r="A1418" s="17"/>
      <c r="B1418" s="12"/>
      <c r="C1418" s="16">
        <f>IF($B1418="","",IFERROR(INDEX('Products'!$B$6:$B$505,MATCH($B1418,'Products'!$A$6:$A$505,0)),"Unknown code"))</f>
      </c>
      <c r="D1418" s="12"/>
      <c r="E1418" s="14"/>
      <c r="F1418" s="14"/>
      <c r="G1418" s="15">
        <f>IF(OR($B1418="",$D1418=""),"",IF($F1418&lt;&gt;"",$F1418,IFERROR(IF($D1418="In",INDEX('Products'!$E$6:$E$505,MATCH($B1418,'Products'!$A$6:$A$505,0)),INDEX('Products'!$F$6:$F$505,MATCH($B1418,'Products'!$A$6:$A$505,0))),"")))</f>
      </c>
      <c r="H1418" s="15">
        <f>IF(OR($E1418="",$G1418=""),"",$E1418*$G1418)</f>
      </c>
      <c r="I1418" s="15">
        <f>IF(AND($D1418="Out",$E1418&lt;&gt;"",$G1418&lt;&gt;""),$E1418*($G1418-IFERROR(INDEX('Products'!$E$6:$E$505,MATCH($B1418,'Products'!$A$6:$A$505,0)),0)),"")</f>
      </c>
      <c r="J1418" s="12"/>
    </row>
    <row r="1419" spans="1:10" x14ac:dyDescent="0.25">
      <c r="A1419" s="17"/>
      <c r="B1419" s="12"/>
      <c r="C1419" s="16">
        <f>IF($B1419="","",IFERROR(INDEX('Products'!$B$6:$B$505,MATCH($B1419,'Products'!$A$6:$A$505,0)),"Unknown code"))</f>
      </c>
      <c r="D1419" s="12"/>
      <c r="E1419" s="14"/>
      <c r="F1419" s="14"/>
      <c r="G1419" s="15">
        <f>IF(OR($B1419="",$D1419=""),"",IF($F1419&lt;&gt;"",$F1419,IFERROR(IF($D1419="In",INDEX('Products'!$E$6:$E$505,MATCH($B1419,'Products'!$A$6:$A$505,0)),INDEX('Products'!$F$6:$F$505,MATCH($B1419,'Products'!$A$6:$A$505,0))),"")))</f>
      </c>
      <c r="H1419" s="15">
        <f>IF(OR($E1419="",$G1419=""),"",$E1419*$G1419)</f>
      </c>
      <c r="I1419" s="15">
        <f>IF(AND($D1419="Out",$E1419&lt;&gt;"",$G1419&lt;&gt;""),$E1419*($G1419-IFERROR(INDEX('Products'!$E$6:$E$505,MATCH($B1419,'Products'!$A$6:$A$505,0)),0)),"")</f>
      </c>
      <c r="J1419" s="12"/>
    </row>
    <row r="1420" spans="1:10" x14ac:dyDescent="0.25">
      <c r="A1420" s="17"/>
      <c r="B1420" s="12"/>
      <c r="C1420" s="16">
        <f>IF($B1420="","",IFERROR(INDEX('Products'!$B$6:$B$505,MATCH($B1420,'Products'!$A$6:$A$505,0)),"Unknown code"))</f>
      </c>
      <c r="D1420" s="12"/>
      <c r="E1420" s="14"/>
      <c r="F1420" s="14"/>
      <c r="G1420" s="15">
        <f>IF(OR($B1420="",$D1420=""),"",IF($F1420&lt;&gt;"",$F1420,IFERROR(IF($D1420="In",INDEX('Products'!$E$6:$E$505,MATCH($B1420,'Products'!$A$6:$A$505,0)),INDEX('Products'!$F$6:$F$505,MATCH($B1420,'Products'!$A$6:$A$505,0))),"")))</f>
      </c>
      <c r="H1420" s="15">
        <f>IF(OR($E1420="",$G1420=""),"",$E1420*$G1420)</f>
      </c>
      <c r="I1420" s="15">
        <f>IF(AND($D1420="Out",$E1420&lt;&gt;"",$G1420&lt;&gt;""),$E1420*($G1420-IFERROR(INDEX('Products'!$E$6:$E$505,MATCH($B1420,'Products'!$A$6:$A$505,0)),0)),"")</f>
      </c>
      <c r="J1420" s="12"/>
    </row>
    <row r="1421" spans="1:10" x14ac:dyDescent="0.25">
      <c r="A1421" s="17"/>
      <c r="B1421" s="12"/>
      <c r="C1421" s="16">
        <f>IF($B1421="","",IFERROR(INDEX('Products'!$B$6:$B$505,MATCH($B1421,'Products'!$A$6:$A$505,0)),"Unknown code"))</f>
      </c>
      <c r="D1421" s="12"/>
      <c r="E1421" s="14"/>
      <c r="F1421" s="14"/>
      <c r="G1421" s="15">
        <f>IF(OR($B1421="",$D1421=""),"",IF($F1421&lt;&gt;"",$F1421,IFERROR(IF($D1421="In",INDEX('Products'!$E$6:$E$505,MATCH($B1421,'Products'!$A$6:$A$505,0)),INDEX('Products'!$F$6:$F$505,MATCH($B1421,'Products'!$A$6:$A$505,0))),"")))</f>
      </c>
      <c r="H1421" s="15">
        <f>IF(OR($E1421="",$G1421=""),"",$E1421*$G1421)</f>
      </c>
      <c r="I1421" s="15">
        <f>IF(AND($D1421="Out",$E1421&lt;&gt;"",$G1421&lt;&gt;""),$E1421*($G1421-IFERROR(INDEX('Products'!$E$6:$E$505,MATCH($B1421,'Products'!$A$6:$A$505,0)),0)),"")</f>
      </c>
      <c r="J1421" s="12"/>
    </row>
    <row r="1422" spans="1:10" x14ac:dyDescent="0.25">
      <c r="A1422" s="17"/>
      <c r="B1422" s="12"/>
      <c r="C1422" s="16">
        <f>IF($B1422="","",IFERROR(INDEX('Products'!$B$6:$B$505,MATCH($B1422,'Products'!$A$6:$A$505,0)),"Unknown code"))</f>
      </c>
      <c r="D1422" s="12"/>
      <c r="E1422" s="14"/>
      <c r="F1422" s="14"/>
      <c r="G1422" s="15">
        <f>IF(OR($B1422="",$D1422=""),"",IF($F1422&lt;&gt;"",$F1422,IFERROR(IF($D1422="In",INDEX('Products'!$E$6:$E$505,MATCH($B1422,'Products'!$A$6:$A$505,0)),INDEX('Products'!$F$6:$F$505,MATCH($B1422,'Products'!$A$6:$A$505,0))),"")))</f>
      </c>
      <c r="H1422" s="15">
        <f>IF(OR($E1422="",$G1422=""),"",$E1422*$G1422)</f>
      </c>
      <c r="I1422" s="15">
        <f>IF(AND($D1422="Out",$E1422&lt;&gt;"",$G1422&lt;&gt;""),$E1422*($G1422-IFERROR(INDEX('Products'!$E$6:$E$505,MATCH($B1422,'Products'!$A$6:$A$505,0)),0)),"")</f>
      </c>
      <c r="J1422" s="12"/>
    </row>
    <row r="1423" spans="1:10" x14ac:dyDescent="0.25">
      <c r="A1423" s="17"/>
      <c r="B1423" s="12"/>
      <c r="C1423" s="16">
        <f>IF($B1423="","",IFERROR(INDEX('Products'!$B$6:$B$505,MATCH($B1423,'Products'!$A$6:$A$505,0)),"Unknown code"))</f>
      </c>
      <c r="D1423" s="12"/>
      <c r="E1423" s="14"/>
      <c r="F1423" s="14"/>
      <c r="G1423" s="15">
        <f>IF(OR($B1423="",$D1423=""),"",IF($F1423&lt;&gt;"",$F1423,IFERROR(IF($D1423="In",INDEX('Products'!$E$6:$E$505,MATCH($B1423,'Products'!$A$6:$A$505,0)),INDEX('Products'!$F$6:$F$505,MATCH($B1423,'Products'!$A$6:$A$505,0))),"")))</f>
      </c>
      <c r="H1423" s="15">
        <f>IF(OR($E1423="",$G1423=""),"",$E1423*$G1423)</f>
      </c>
      <c r="I1423" s="15">
        <f>IF(AND($D1423="Out",$E1423&lt;&gt;"",$G1423&lt;&gt;""),$E1423*($G1423-IFERROR(INDEX('Products'!$E$6:$E$505,MATCH($B1423,'Products'!$A$6:$A$505,0)),0)),"")</f>
      </c>
      <c r="J1423" s="12"/>
    </row>
    <row r="1424" spans="1:10" x14ac:dyDescent="0.25">
      <c r="A1424" s="17"/>
      <c r="B1424" s="12"/>
      <c r="C1424" s="16">
        <f>IF($B1424="","",IFERROR(INDEX('Products'!$B$6:$B$505,MATCH($B1424,'Products'!$A$6:$A$505,0)),"Unknown code"))</f>
      </c>
      <c r="D1424" s="12"/>
      <c r="E1424" s="14"/>
      <c r="F1424" s="14"/>
      <c r="G1424" s="15">
        <f>IF(OR($B1424="",$D1424=""),"",IF($F1424&lt;&gt;"",$F1424,IFERROR(IF($D1424="In",INDEX('Products'!$E$6:$E$505,MATCH($B1424,'Products'!$A$6:$A$505,0)),INDEX('Products'!$F$6:$F$505,MATCH($B1424,'Products'!$A$6:$A$505,0))),"")))</f>
      </c>
      <c r="H1424" s="15">
        <f>IF(OR($E1424="",$G1424=""),"",$E1424*$G1424)</f>
      </c>
      <c r="I1424" s="15">
        <f>IF(AND($D1424="Out",$E1424&lt;&gt;"",$G1424&lt;&gt;""),$E1424*($G1424-IFERROR(INDEX('Products'!$E$6:$E$505,MATCH($B1424,'Products'!$A$6:$A$505,0)),0)),"")</f>
      </c>
      <c r="J1424" s="12"/>
    </row>
    <row r="1425" spans="1:10" x14ac:dyDescent="0.25">
      <c r="A1425" s="17"/>
      <c r="B1425" s="12"/>
      <c r="C1425" s="16">
        <f>IF($B1425="","",IFERROR(INDEX('Products'!$B$6:$B$505,MATCH($B1425,'Products'!$A$6:$A$505,0)),"Unknown code"))</f>
      </c>
      <c r="D1425" s="12"/>
      <c r="E1425" s="14"/>
      <c r="F1425" s="14"/>
      <c r="G1425" s="15">
        <f>IF(OR($B1425="",$D1425=""),"",IF($F1425&lt;&gt;"",$F1425,IFERROR(IF($D1425="In",INDEX('Products'!$E$6:$E$505,MATCH($B1425,'Products'!$A$6:$A$505,0)),INDEX('Products'!$F$6:$F$505,MATCH($B1425,'Products'!$A$6:$A$505,0))),"")))</f>
      </c>
      <c r="H1425" s="15">
        <f>IF(OR($E1425="",$G1425=""),"",$E1425*$G1425)</f>
      </c>
      <c r="I1425" s="15">
        <f>IF(AND($D1425="Out",$E1425&lt;&gt;"",$G1425&lt;&gt;""),$E1425*($G1425-IFERROR(INDEX('Products'!$E$6:$E$505,MATCH($B1425,'Products'!$A$6:$A$505,0)),0)),"")</f>
      </c>
      <c r="J1425" s="12"/>
    </row>
    <row r="1426" spans="1:10" x14ac:dyDescent="0.25">
      <c r="A1426" s="17"/>
      <c r="B1426" s="12"/>
      <c r="C1426" s="16">
        <f>IF($B1426="","",IFERROR(INDEX('Products'!$B$6:$B$505,MATCH($B1426,'Products'!$A$6:$A$505,0)),"Unknown code"))</f>
      </c>
      <c r="D1426" s="12"/>
      <c r="E1426" s="14"/>
      <c r="F1426" s="14"/>
      <c r="G1426" s="15">
        <f>IF(OR($B1426="",$D1426=""),"",IF($F1426&lt;&gt;"",$F1426,IFERROR(IF($D1426="In",INDEX('Products'!$E$6:$E$505,MATCH($B1426,'Products'!$A$6:$A$505,0)),INDEX('Products'!$F$6:$F$505,MATCH($B1426,'Products'!$A$6:$A$505,0))),"")))</f>
      </c>
      <c r="H1426" s="15">
        <f>IF(OR($E1426="",$G1426=""),"",$E1426*$G1426)</f>
      </c>
      <c r="I1426" s="15">
        <f>IF(AND($D1426="Out",$E1426&lt;&gt;"",$G1426&lt;&gt;""),$E1426*($G1426-IFERROR(INDEX('Products'!$E$6:$E$505,MATCH($B1426,'Products'!$A$6:$A$505,0)),0)),"")</f>
      </c>
      <c r="J1426" s="12"/>
    </row>
    <row r="1427" spans="1:10" x14ac:dyDescent="0.25">
      <c r="A1427" s="17"/>
      <c r="B1427" s="12"/>
      <c r="C1427" s="16">
        <f>IF($B1427="","",IFERROR(INDEX('Products'!$B$6:$B$505,MATCH($B1427,'Products'!$A$6:$A$505,0)),"Unknown code"))</f>
      </c>
      <c r="D1427" s="12"/>
      <c r="E1427" s="14"/>
      <c r="F1427" s="14"/>
      <c r="G1427" s="15">
        <f>IF(OR($B1427="",$D1427=""),"",IF($F1427&lt;&gt;"",$F1427,IFERROR(IF($D1427="In",INDEX('Products'!$E$6:$E$505,MATCH($B1427,'Products'!$A$6:$A$505,0)),INDEX('Products'!$F$6:$F$505,MATCH($B1427,'Products'!$A$6:$A$505,0))),"")))</f>
      </c>
      <c r="H1427" s="15">
        <f>IF(OR($E1427="",$G1427=""),"",$E1427*$G1427)</f>
      </c>
      <c r="I1427" s="15">
        <f>IF(AND($D1427="Out",$E1427&lt;&gt;"",$G1427&lt;&gt;""),$E1427*($G1427-IFERROR(INDEX('Products'!$E$6:$E$505,MATCH($B1427,'Products'!$A$6:$A$505,0)),0)),"")</f>
      </c>
      <c r="J1427" s="12"/>
    </row>
    <row r="1428" spans="1:10" x14ac:dyDescent="0.25">
      <c r="A1428" s="17"/>
      <c r="B1428" s="12"/>
      <c r="C1428" s="16">
        <f>IF($B1428="","",IFERROR(INDEX('Products'!$B$6:$B$505,MATCH($B1428,'Products'!$A$6:$A$505,0)),"Unknown code"))</f>
      </c>
      <c r="D1428" s="12"/>
      <c r="E1428" s="14"/>
      <c r="F1428" s="14"/>
      <c r="G1428" s="15">
        <f>IF(OR($B1428="",$D1428=""),"",IF($F1428&lt;&gt;"",$F1428,IFERROR(IF($D1428="In",INDEX('Products'!$E$6:$E$505,MATCH($B1428,'Products'!$A$6:$A$505,0)),INDEX('Products'!$F$6:$F$505,MATCH($B1428,'Products'!$A$6:$A$505,0))),"")))</f>
      </c>
      <c r="H1428" s="15">
        <f>IF(OR($E1428="",$G1428=""),"",$E1428*$G1428)</f>
      </c>
      <c r="I1428" s="15">
        <f>IF(AND($D1428="Out",$E1428&lt;&gt;"",$G1428&lt;&gt;""),$E1428*($G1428-IFERROR(INDEX('Products'!$E$6:$E$505,MATCH($B1428,'Products'!$A$6:$A$505,0)),0)),"")</f>
      </c>
      <c r="J1428" s="12"/>
    </row>
    <row r="1429" spans="1:10" x14ac:dyDescent="0.25">
      <c r="A1429" s="17"/>
      <c r="B1429" s="12"/>
      <c r="C1429" s="16">
        <f>IF($B1429="","",IFERROR(INDEX('Products'!$B$6:$B$505,MATCH($B1429,'Products'!$A$6:$A$505,0)),"Unknown code"))</f>
      </c>
      <c r="D1429" s="12"/>
      <c r="E1429" s="14"/>
      <c r="F1429" s="14"/>
      <c r="G1429" s="15">
        <f>IF(OR($B1429="",$D1429=""),"",IF($F1429&lt;&gt;"",$F1429,IFERROR(IF($D1429="In",INDEX('Products'!$E$6:$E$505,MATCH($B1429,'Products'!$A$6:$A$505,0)),INDEX('Products'!$F$6:$F$505,MATCH($B1429,'Products'!$A$6:$A$505,0))),"")))</f>
      </c>
      <c r="H1429" s="15">
        <f>IF(OR($E1429="",$G1429=""),"",$E1429*$G1429)</f>
      </c>
      <c r="I1429" s="15">
        <f>IF(AND($D1429="Out",$E1429&lt;&gt;"",$G1429&lt;&gt;""),$E1429*($G1429-IFERROR(INDEX('Products'!$E$6:$E$505,MATCH($B1429,'Products'!$A$6:$A$505,0)),0)),"")</f>
      </c>
      <c r="J1429" s="12"/>
    </row>
    <row r="1430" spans="1:10" x14ac:dyDescent="0.25">
      <c r="A1430" s="17"/>
      <c r="B1430" s="12"/>
      <c r="C1430" s="16">
        <f>IF($B1430="","",IFERROR(INDEX('Products'!$B$6:$B$505,MATCH($B1430,'Products'!$A$6:$A$505,0)),"Unknown code"))</f>
      </c>
      <c r="D1430" s="12"/>
      <c r="E1430" s="14"/>
      <c r="F1430" s="14"/>
      <c r="G1430" s="15">
        <f>IF(OR($B1430="",$D1430=""),"",IF($F1430&lt;&gt;"",$F1430,IFERROR(IF($D1430="In",INDEX('Products'!$E$6:$E$505,MATCH($B1430,'Products'!$A$6:$A$505,0)),INDEX('Products'!$F$6:$F$505,MATCH($B1430,'Products'!$A$6:$A$505,0))),"")))</f>
      </c>
      <c r="H1430" s="15">
        <f>IF(OR($E1430="",$G1430=""),"",$E1430*$G1430)</f>
      </c>
      <c r="I1430" s="15">
        <f>IF(AND($D1430="Out",$E1430&lt;&gt;"",$G1430&lt;&gt;""),$E1430*($G1430-IFERROR(INDEX('Products'!$E$6:$E$505,MATCH($B1430,'Products'!$A$6:$A$505,0)),0)),"")</f>
      </c>
      <c r="J1430" s="12"/>
    </row>
    <row r="1431" spans="1:10" x14ac:dyDescent="0.25">
      <c r="A1431" s="17"/>
      <c r="B1431" s="12"/>
      <c r="C1431" s="16">
        <f>IF($B1431="","",IFERROR(INDEX('Products'!$B$6:$B$505,MATCH($B1431,'Products'!$A$6:$A$505,0)),"Unknown code"))</f>
      </c>
      <c r="D1431" s="12"/>
      <c r="E1431" s="14"/>
      <c r="F1431" s="14"/>
      <c r="G1431" s="15">
        <f>IF(OR($B1431="",$D1431=""),"",IF($F1431&lt;&gt;"",$F1431,IFERROR(IF($D1431="In",INDEX('Products'!$E$6:$E$505,MATCH($B1431,'Products'!$A$6:$A$505,0)),INDEX('Products'!$F$6:$F$505,MATCH($B1431,'Products'!$A$6:$A$505,0))),"")))</f>
      </c>
      <c r="H1431" s="15">
        <f>IF(OR($E1431="",$G1431=""),"",$E1431*$G1431)</f>
      </c>
      <c r="I1431" s="15">
        <f>IF(AND($D1431="Out",$E1431&lt;&gt;"",$G1431&lt;&gt;""),$E1431*($G1431-IFERROR(INDEX('Products'!$E$6:$E$505,MATCH($B1431,'Products'!$A$6:$A$505,0)),0)),"")</f>
      </c>
      <c r="J1431" s="12"/>
    </row>
    <row r="1432" spans="1:10" x14ac:dyDescent="0.25">
      <c r="A1432" s="17"/>
      <c r="B1432" s="12"/>
      <c r="C1432" s="16">
        <f>IF($B1432="","",IFERROR(INDEX('Products'!$B$6:$B$505,MATCH($B1432,'Products'!$A$6:$A$505,0)),"Unknown code"))</f>
      </c>
      <c r="D1432" s="12"/>
      <c r="E1432" s="14"/>
      <c r="F1432" s="14"/>
      <c r="G1432" s="15">
        <f>IF(OR($B1432="",$D1432=""),"",IF($F1432&lt;&gt;"",$F1432,IFERROR(IF($D1432="In",INDEX('Products'!$E$6:$E$505,MATCH($B1432,'Products'!$A$6:$A$505,0)),INDEX('Products'!$F$6:$F$505,MATCH($B1432,'Products'!$A$6:$A$505,0))),"")))</f>
      </c>
      <c r="H1432" s="15">
        <f>IF(OR($E1432="",$G1432=""),"",$E1432*$G1432)</f>
      </c>
      <c r="I1432" s="15">
        <f>IF(AND($D1432="Out",$E1432&lt;&gt;"",$G1432&lt;&gt;""),$E1432*($G1432-IFERROR(INDEX('Products'!$E$6:$E$505,MATCH($B1432,'Products'!$A$6:$A$505,0)),0)),"")</f>
      </c>
      <c r="J1432" s="12"/>
    </row>
    <row r="1433" spans="1:10" x14ac:dyDescent="0.25">
      <c r="A1433" s="17"/>
      <c r="B1433" s="12"/>
      <c r="C1433" s="16">
        <f>IF($B1433="","",IFERROR(INDEX('Products'!$B$6:$B$505,MATCH($B1433,'Products'!$A$6:$A$505,0)),"Unknown code"))</f>
      </c>
      <c r="D1433" s="12"/>
      <c r="E1433" s="14"/>
      <c r="F1433" s="14"/>
      <c r="G1433" s="15">
        <f>IF(OR($B1433="",$D1433=""),"",IF($F1433&lt;&gt;"",$F1433,IFERROR(IF($D1433="In",INDEX('Products'!$E$6:$E$505,MATCH($B1433,'Products'!$A$6:$A$505,0)),INDEX('Products'!$F$6:$F$505,MATCH($B1433,'Products'!$A$6:$A$505,0))),"")))</f>
      </c>
      <c r="H1433" s="15">
        <f>IF(OR($E1433="",$G1433=""),"",$E1433*$G1433)</f>
      </c>
      <c r="I1433" s="15">
        <f>IF(AND($D1433="Out",$E1433&lt;&gt;"",$G1433&lt;&gt;""),$E1433*($G1433-IFERROR(INDEX('Products'!$E$6:$E$505,MATCH($B1433,'Products'!$A$6:$A$505,0)),0)),"")</f>
      </c>
      <c r="J1433" s="12"/>
    </row>
    <row r="1434" spans="1:10" x14ac:dyDescent="0.25">
      <c r="A1434" s="17"/>
      <c r="B1434" s="12"/>
      <c r="C1434" s="16">
        <f>IF($B1434="","",IFERROR(INDEX('Products'!$B$6:$B$505,MATCH($B1434,'Products'!$A$6:$A$505,0)),"Unknown code"))</f>
      </c>
      <c r="D1434" s="12"/>
      <c r="E1434" s="14"/>
      <c r="F1434" s="14"/>
      <c r="G1434" s="15">
        <f>IF(OR($B1434="",$D1434=""),"",IF($F1434&lt;&gt;"",$F1434,IFERROR(IF($D1434="In",INDEX('Products'!$E$6:$E$505,MATCH($B1434,'Products'!$A$6:$A$505,0)),INDEX('Products'!$F$6:$F$505,MATCH($B1434,'Products'!$A$6:$A$505,0))),"")))</f>
      </c>
      <c r="H1434" s="15">
        <f>IF(OR($E1434="",$G1434=""),"",$E1434*$G1434)</f>
      </c>
      <c r="I1434" s="15">
        <f>IF(AND($D1434="Out",$E1434&lt;&gt;"",$G1434&lt;&gt;""),$E1434*($G1434-IFERROR(INDEX('Products'!$E$6:$E$505,MATCH($B1434,'Products'!$A$6:$A$505,0)),0)),"")</f>
      </c>
      <c r="J1434" s="12"/>
    </row>
    <row r="1435" spans="1:10" x14ac:dyDescent="0.25">
      <c r="A1435" s="17"/>
      <c r="B1435" s="12"/>
      <c r="C1435" s="16">
        <f>IF($B1435="","",IFERROR(INDEX('Products'!$B$6:$B$505,MATCH($B1435,'Products'!$A$6:$A$505,0)),"Unknown code"))</f>
      </c>
      <c r="D1435" s="12"/>
      <c r="E1435" s="14"/>
      <c r="F1435" s="14"/>
      <c r="G1435" s="15">
        <f>IF(OR($B1435="",$D1435=""),"",IF($F1435&lt;&gt;"",$F1435,IFERROR(IF($D1435="In",INDEX('Products'!$E$6:$E$505,MATCH($B1435,'Products'!$A$6:$A$505,0)),INDEX('Products'!$F$6:$F$505,MATCH($B1435,'Products'!$A$6:$A$505,0))),"")))</f>
      </c>
      <c r="H1435" s="15">
        <f>IF(OR($E1435="",$G1435=""),"",$E1435*$G1435)</f>
      </c>
      <c r="I1435" s="15">
        <f>IF(AND($D1435="Out",$E1435&lt;&gt;"",$G1435&lt;&gt;""),$E1435*($G1435-IFERROR(INDEX('Products'!$E$6:$E$505,MATCH($B1435,'Products'!$A$6:$A$505,0)),0)),"")</f>
      </c>
      <c r="J1435" s="12"/>
    </row>
    <row r="1436" spans="1:10" x14ac:dyDescent="0.25">
      <c r="A1436" s="17"/>
      <c r="B1436" s="12"/>
      <c r="C1436" s="16">
        <f>IF($B1436="","",IFERROR(INDEX('Products'!$B$6:$B$505,MATCH($B1436,'Products'!$A$6:$A$505,0)),"Unknown code"))</f>
      </c>
      <c r="D1436" s="12"/>
      <c r="E1436" s="14"/>
      <c r="F1436" s="14"/>
      <c r="G1436" s="15">
        <f>IF(OR($B1436="",$D1436=""),"",IF($F1436&lt;&gt;"",$F1436,IFERROR(IF($D1436="In",INDEX('Products'!$E$6:$E$505,MATCH($B1436,'Products'!$A$6:$A$505,0)),INDEX('Products'!$F$6:$F$505,MATCH($B1436,'Products'!$A$6:$A$505,0))),"")))</f>
      </c>
      <c r="H1436" s="15">
        <f>IF(OR($E1436="",$G1436=""),"",$E1436*$G1436)</f>
      </c>
      <c r="I1436" s="15">
        <f>IF(AND($D1436="Out",$E1436&lt;&gt;"",$G1436&lt;&gt;""),$E1436*($G1436-IFERROR(INDEX('Products'!$E$6:$E$505,MATCH($B1436,'Products'!$A$6:$A$505,0)),0)),"")</f>
      </c>
      <c r="J1436" s="12"/>
    </row>
    <row r="1437" spans="1:10" x14ac:dyDescent="0.25">
      <c r="A1437" s="17"/>
      <c r="B1437" s="12"/>
      <c r="C1437" s="16">
        <f>IF($B1437="","",IFERROR(INDEX('Products'!$B$6:$B$505,MATCH($B1437,'Products'!$A$6:$A$505,0)),"Unknown code"))</f>
      </c>
      <c r="D1437" s="12"/>
      <c r="E1437" s="14"/>
      <c r="F1437" s="14"/>
      <c r="G1437" s="15">
        <f>IF(OR($B1437="",$D1437=""),"",IF($F1437&lt;&gt;"",$F1437,IFERROR(IF($D1437="In",INDEX('Products'!$E$6:$E$505,MATCH($B1437,'Products'!$A$6:$A$505,0)),INDEX('Products'!$F$6:$F$505,MATCH($B1437,'Products'!$A$6:$A$505,0))),"")))</f>
      </c>
      <c r="H1437" s="15">
        <f>IF(OR($E1437="",$G1437=""),"",$E1437*$G1437)</f>
      </c>
      <c r="I1437" s="15">
        <f>IF(AND($D1437="Out",$E1437&lt;&gt;"",$G1437&lt;&gt;""),$E1437*($G1437-IFERROR(INDEX('Products'!$E$6:$E$505,MATCH($B1437,'Products'!$A$6:$A$505,0)),0)),"")</f>
      </c>
      <c r="J1437" s="12"/>
    </row>
    <row r="1438" spans="1:10" x14ac:dyDescent="0.25">
      <c r="A1438" s="17"/>
      <c r="B1438" s="12"/>
      <c r="C1438" s="16">
        <f>IF($B1438="","",IFERROR(INDEX('Products'!$B$6:$B$505,MATCH($B1438,'Products'!$A$6:$A$505,0)),"Unknown code"))</f>
      </c>
      <c r="D1438" s="12"/>
      <c r="E1438" s="14"/>
      <c r="F1438" s="14"/>
      <c r="G1438" s="15">
        <f>IF(OR($B1438="",$D1438=""),"",IF($F1438&lt;&gt;"",$F1438,IFERROR(IF($D1438="In",INDEX('Products'!$E$6:$E$505,MATCH($B1438,'Products'!$A$6:$A$505,0)),INDEX('Products'!$F$6:$F$505,MATCH($B1438,'Products'!$A$6:$A$505,0))),"")))</f>
      </c>
      <c r="H1438" s="15">
        <f>IF(OR($E1438="",$G1438=""),"",$E1438*$G1438)</f>
      </c>
      <c r="I1438" s="15">
        <f>IF(AND($D1438="Out",$E1438&lt;&gt;"",$G1438&lt;&gt;""),$E1438*($G1438-IFERROR(INDEX('Products'!$E$6:$E$505,MATCH($B1438,'Products'!$A$6:$A$505,0)),0)),"")</f>
      </c>
      <c r="J1438" s="12"/>
    </row>
    <row r="1439" spans="1:10" x14ac:dyDescent="0.25">
      <c r="A1439" s="17"/>
      <c r="B1439" s="12"/>
      <c r="C1439" s="16">
        <f>IF($B1439="","",IFERROR(INDEX('Products'!$B$6:$B$505,MATCH($B1439,'Products'!$A$6:$A$505,0)),"Unknown code"))</f>
      </c>
      <c r="D1439" s="12"/>
      <c r="E1439" s="14"/>
      <c r="F1439" s="14"/>
      <c r="G1439" s="15">
        <f>IF(OR($B1439="",$D1439=""),"",IF($F1439&lt;&gt;"",$F1439,IFERROR(IF($D1439="In",INDEX('Products'!$E$6:$E$505,MATCH($B1439,'Products'!$A$6:$A$505,0)),INDEX('Products'!$F$6:$F$505,MATCH($B1439,'Products'!$A$6:$A$505,0))),"")))</f>
      </c>
      <c r="H1439" s="15">
        <f>IF(OR($E1439="",$G1439=""),"",$E1439*$G1439)</f>
      </c>
      <c r="I1439" s="15">
        <f>IF(AND($D1439="Out",$E1439&lt;&gt;"",$G1439&lt;&gt;""),$E1439*($G1439-IFERROR(INDEX('Products'!$E$6:$E$505,MATCH($B1439,'Products'!$A$6:$A$505,0)),0)),"")</f>
      </c>
      <c r="J1439" s="12"/>
    </row>
    <row r="1440" spans="1:10" x14ac:dyDescent="0.25">
      <c r="A1440" s="17"/>
      <c r="B1440" s="12"/>
      <c r="C1440" s="16">
        <f>IF($B1440="","",IFERROR(INDEX('Products'!$B$6:$B$505,MATCH($B1440,'Products'!$A$6:$A$505,0)),"Unknown code"))</f>
      </c>
      <c r="D1440" s="12"/>
      <c r="E1440" s="14"/>
      <c r="F1440" s="14"/>
      <c r="G1440" s="15">
        <f>IF(OR($B1440="",$D1440=""),"",IF($F1440&lt;&gt;"",$F1440,IFERROR(IF($D1440="In",INDEX('Products'!$E$6:$E$505,MATCH($B1440,'Products'!$A$6:$A$505,0)),INDEX('Products'!$F$6:$F$505,MATCH($B1440,'Products'!$A$6:$A$505,0))),"")))</f>
      </c>
      <c r="H1440" s="15">
        <f>IF(OR($E1440="",$G1440=""),"",$E1440*$G1440)</f>
      </c>
      <c r="I1440" s="15">
        <f>IF(AND($D1440="Out",$E1440&lt;&gt;"",$G1440&lt;&gt;""),$E1440*($G1440-IFERROR(INDEX('Products'!$E$6:$E$505,MATCH($B1440,'Products'!$A$6:$A$505,0)),0)),"")</f>
      </c>
      <c r="J1440" s="12"/>
    </row>
    <row r="1441" spans="1:10" x14ac:dyDescent="0.25">
      <c r="A1441" s="17"/>
      <c r="B1441" s="12"/>
      <c r="C1441" s="16">
        <f>IF($B1441="","",IFERROR(INDEX('Products'!$B$6:$B$505,MATCH($B1441,'Products'!$A$6:$A$505,0)),"Unknown code"))</f>
      </c>
      <c r="D1441" s="12"/>
      <c r="E1441" s="14"/>
      <c r="F1441" s="14"/>
      <c r="G1441" s="15">
        <f>IF(OR($B1441="",$D1441=""),"",IF($F1441&lt;&gt;"",$F1441,IFERROR(IF($D1441="In",INDEX('Products'!$E$6:$E$505,MATCH($B1441,'Products'!$A$6:$A$505,0)),INDEX('Products'!$F$6:$F$505,MATCH($B1441,'Products'!$A$6:$A$505,0))),"")))</f>
      </c>
      <c r="H1441" s="15">
        <f>IF(OR($E1441="",$G1441=""),"",$E1441*$G1441)</f>
      </c>
      <c r="I1441" s="15">
        <f>IF(AND($D1441="Out",$E1441&lt;&gt;"",$G1441&lt;&gt;""),$E1441*($G1441-IFERROR(INDEX('Products'!$E$6:$E$505,MATCH($B1441,'Products'!$A$6:$A$505,0)),0)),"")</f>
      </c>
      <c r="J1441" s="12"/>
    </row>
    <row r="1442" spans="1:10" x14ac:dyDescent="0.25">
      <c r="A1442" s="17"/>
      <c r="B1442" s="12"/>
      <c r="C1442" s="16">
        <f>IF($B1442="","",IFERROR(INDEX('Products'!$B$6:$B$505,MATCH($B1442,'Products'!$A$6:$A$505,0)),"Unknown code"))</f>
      </c>
      <c r="D1442" s="12"/>
      <c r="E1442" s="14"/>
      <c r="F1442" s="14"/>
      <c r="G1442" s="15">
        <f>IF(OR($B1442="",$D1442=""),"",IF($F1442&lt;&gt;"",$F1442,IFERROR(IF($D1442="In",INDEX('Products'!$E$6:$E$505,MATCH($B1442,'Products'!$A$6:$A$505,0)),INDEX('Products'!$F$6:$F$505,MATCH($B1442,'Products'!$A$6:$A$505,0))),"")))</f>
      </c>
      <c r="H1442" s="15">
        <f>IF(OR($E1442="",$G1442=""),"",$E1442*$G1442)</f>
      </c>
      <c r="I1442" s="15">
        <f>IF(AND($D1442="Out",$E1442&lt;&gt;"",$G1442&lt;&gt;""),$E1442*($G1442-IFERROR(INDEX('Products'!$E$6:$E$505,MATCH($B1442,'Products'!$A$6:$A$505,0)),0)),"")</f>
      </c>
      <c r="J1442" s="12"/>
    </row>
    <row r="1443" spans="1:10" x14ac:dyDescent="0.25">
      <c r="A1443" s="17"/>
      <c r="B1443" s="12"/>
      <c r="C1443" s="16">
        <f>IF($B1443="","",IFERROR(INDEX('Products'!$B$6:$B$505,MATCH($B1443,'Products'!$A$6:$A$505,0)),"Unknown code"))</f>
      </c>
      <c r="D1443" s="12"/>
      <c r="E1443" s="14"/>
      <c r="F1443" s="14"/>
      <c r="G1443" s="15">
        <f>IF(OR($B1443="",$D1443=""),"",IF($F1443&lt;&gt;"",$F1443,IFERROR(IF($D1443="In",INDEX('Products'!$E$6:$E$505,MATCH($B1443,'Products'!$A$6:$A$505,0)),INDEX('Products'!$F$6:$F$505,MATCH($B1443,'Products'!$A$6:$A$505,0))),"")))</f>
      </c>
      <c r="H1443" s="15">
        <f>IF(OR($E1443="",$G1443=""),"",$E1443*$G1443)</f>
      </c>
      <c r="I1443" s="15">
        <f>IF(AND($D1443="Out",$E1443&lt;&gt;"",$G1443&lt;&gt;""),$E1443*($G1443-IFERROR(INDEX('Products'!$E$6:$E$505,MATCH($B1443,'Products'!$A$6:$A$505,0)),0)),"")</f>
      </c>
      <c r="J1443" s="12"/>
    </row>
    <row r="1444" spans="1:10" x14ac:dyDescent="0.25">
      <c r="A1444" s="17"/>
      <c r="B1444" s="12"/>
      <c r="C1444" s="16">
        <f>IF($B1444="","",IFERROR(INDEX('Products'!$B$6:$B$505,MATCH($B1444,'Products'!$A$6:$A$505,0)),"Unknown code"))</f>
      </c>
      <c r="D1444" s="12"/>
      <c r="E1444" s="14"/>
      <c r="F1444" s="14"/>
      <c r="G1444" s="15">
        <f>IF(OR($B1444="",$D1444=""),"",IF($F1444&lt;&gt;"",$F1444,IFERROR(IF($D1444="In",INDEX('Products'!$E$6:$E$505,MATCH($B1444,'Products'!$A$6:$A$505,0)),INDEX('Products'!$F$6:$F$505,MATCH($B1444,'Products'!$A$6:$A$505,0))),"")))</f>
      </c>
      <c r="H1444" s="15">
        <f>IF(OR($E1444="",$G1444=""),"",$E1444*$G1444)</f>
      </c>
      <c r="I1444" s="15">
        <f>IF(AND($D1444="Out",$E1444&lt;&gt;"",$G1444&lt;&gt;""),$E1444*($G1444-IFERROR(INDEX('Products'!$E$6:$E$505,MATCH($B1444,'Products'!$A$6:$A$505,0)),0)),"")</f>
      </c>
      <c r="J1444" s="12"/>
    </row>
    <row r="1445" spans="1:10" x14ac:dyDescent="0.25">
      <c r="A1445" s="17"/>
      <c r="B1445" s="12"/>
      <c r="C1445" s="16">
        <f>IF($B1445="","",IFERROR(INDEX('Products'!$B$6:$B$505,MATCH($B1445,'Products'!$A$6:$A$505,0)),"Unknown code"))</f>
      </c>
      <c r="D1445" s="12"/>
      <c r="E1445" s="14"/>
      <c r="F1445" s="14"/>
      <c r="G1445" s="15">
        <f>IF(OR($B1445="",$D1445=""),"",IF($F1445&lt;&gt;"",$F1445,IFERROR(IF($D1445="In",INDEX('Products'!$E$6:$E$505,MATCH($B1445,'Products'!$A$6:$A$505,0)),INDEX('Products'!$F$6:$F$505,MATCH($B1445,'Products'!$A$6:$A$505,0))),"")))</f>
      </c>
      <c r="H1445" s="15">
        <f>IF(OR($E1445="",$G1445=""),"",$E1445*$G1445)</f>
      </c>
      <c r="I1445" s="15">
        <f>IF(AND($D1445="Out",$E1445&lt;&gt;"",$G1445&lt;&gt;""),$E1445*($G1445-IFERROR(INDEX('Products'!$E$6:$E$505,MATCH($B1445,'Products'!$A$6:$A$505,0)),0)),"")</f>
      </c>
      <c r="J1445" s="12"/>
    </row>
    <row r="1446" spans="1:10" x14ac:dyDescent="0.25">
      <c r="A1446" s="17"/>
      <c r="B1446" s="12"/>
      <c r="C1446" s="16">
        <f>IF($B1446="","",IFERROR(INDEX('Products'!$B$6:$B$505,MATCH($B1446,'Products'!$A$6:$A$505,0)),"Unknown code"))</f>
      </c>
      <c r="D1446" s="12"/>
      <c r="E1446" s="14"/>
      <c r="F1446" s="14"/>
      <c r="G1446" s="15">
        <f>IF(OR($B1446="",$D1446=""),"",IF($F1446&lt;&gt;"",$F1446,IFERROR(IF($D1446="In",INDEX('Products'!$E$6:$E$505,MATCH($B1446,'Products'!$A$6:$A$505,0)),INDEX('Products'!$F$6:$F$505,MATCH($B1446,'Products'!$A$6:$A$505,0))),"")))</f>
      </c>
      <c r="H1446" s="15">
        <f>IF(OR($E1446="",$G1446=""),"",$E1446*$G1446)</f>
      </c>
      <c r="I1446" s="15">
        <f>IF(AND($D1446="Out",$E1446&lt;&gt;"",$G1446&lt;&gt;""),$E1446*($G1446-IFERROR(INDEX('Products'!$E$6:$E$505,MATCH($B1446,'Products'!$A$6:$A$505,0)),0)),"")</f>
      </c>
      <c r="J1446" s="12"/>
    </row>
    <row r="1447" spans="1:10" x14ac:dyDescent="0.25">
      <c r="A1447" s="17"/>
      <c r="B1447" s="12"/>
      <c r="C1447" s="16">
        <f>IF($B1447="","",IFERROR(INDEX('Products'!$B$6:$B$505,MATCH($B1447,'Products'!$A$6:$A$505,0)),"Unknown code"))</f>
      </c>
      <c r="D1447" s="12"/>
      <c r="E1447" s="14"/>
      <c r="F1447" s="14"/>
      <c r="G1447" s="15">
        <f>IF(OR($B1447="",$D1447=""),"",IF($F1447&lt;&gt;"",$F1447,IFERROR(IF($D1447="In",INDEX('Products'!$E$6:$E$505,MATCH($B1447,'Products'!$A$6:$A$505,0)),INDEX('Products'!$F$6:$F$505,MATCH($B1447,'Products'!$A$6:$A$505,0))),"")))</f>
      </c>
      <c r="H1447" s="15">
        <f>IF(OR($E1447="",$G1447=""),"",$E1447*$G1447)</f>
      </c>
      <c r="I1447" s="15">
        <f>IF(AND($D1447="Out",$E1447&lt;&gt;"",$G1447&lt;&gt;""),$E1447*($G1447-IFERROR(INDEX('Products'!$E$6:$E$505,MATCH($B1447,'Products'!$A$6:$A$505,0)),0)),"")</f>
      </c>
      <c r="J1447" s="12"/>
    </row>
    <row r="1448" spans="1:10" x14ac:dyDescent="0.25">
      <c r="A1448" s="17"/>
      <c r="B1448" s="12"/>
      <c r="C1448" s="16">
        <f>IF($B1448="","",IFERROR(INDEX('Products'!$B$6:$B$505,MATCH($B1448,'Products'!$A$6:$A$505,0)),"Unknown code"))</f>
      </c>
      <c r="D1448" s="12"/>
      <c r="E1448" s="14"/>
      <c r="F1448" s="14"/>
      <c r="G1448" s="15">
        <f>IF(OR($B1448="",$D1448=""),"",IF($F1448&lt;&gt;"",$F1448,IFERROR(IF($D1448="In",INDEX('Products'!$E$6:$E$505,MATCH($B1448,'Products'!$A$6:$A$505,0)),INDEX('Products'!$F$6:$F$505,MATCH($B1448,'Products'!$A$6:$A$505,0))),"")))</f>
      </c>
      <c r="H1448" s="15">
        <f>IF(OR($E1448="",$G1448=""),"",$E1448*$G1448)</f>
      </c>
      <c r="I1448" s="15">
        <f>IF(AND($D1448="Out",$E1448&lt;&gt;"",$G1448&lt;&gt;""),$E1448*($G1448-IFERROR(INDEX('Products'!$E$6:$E$505,MATCH($B1448,'Products'!$A$6:$A$505,0)),0)),"")</f>
      </c>
      <c r="J1448" s="12"/>
    </row>
    <row r="1449" spans="1:10" x14ac:dyDescent="0.25">
      <c r="A1449" s="17"/>
      <c r="B1449" s="12"/>
      <c r="C1449" s="16">
        <f>IF($B1449="","",IFERROR(INDEX('Products'!$B$6:$B$505,MATCH($B1449,'Products'!$A$6:$A$505,0)),"Unknown code"))</f>
      </c>
      <c r="D1449" s="12"/>
      <c r="E1449" s="14"/>
      <c r="F1449" s="14"/>
      <c r="G1449" s="15">
        <f>IF(OR($B1449="",$D1449=""),"",IF($F1449&lt;&gt;"",$F1449,IFERROR(IF($D1449="In",INDEX('Products'!$E$6:$E$505,MATCH($B1449,'Products'!$A$6:$A$505,0)),INDEX('Products'!$F$6:$F$505,MATCH($B1449,'Products'!$A$6:$A$505,0))),"")))</f>
      </c>
      <c r="H1449" s="15">
        <f>IF(OR($E1449="",$G1449=""),"",$E1449*$G1449)</f>
      </c>
      <c r="I1449" s="15">
        <f>IF(AND($D1449="Out",$E1449&lt;&gt;"",$G1449&lt;&gt;""),$E1449*($G1449-IFERROR(INDEX('Products'!$E$6:$E$505,MATCH($B1449,'Products'!$A$6:$A$505,0)),0)),"")</f>
      </c>
      <c r="J1449" s="12"/>
    </row>
    <row r="1450" spans="1:10" x14ac:dyDescent="0.25">
      <c r="A1450" s="17"/>
      <c r="B1450" s="12"/>
      <c r="C1450" s="16">
        <f>IF($B1450="","",IFERROR(INDEX('Products'!$B$6:$B$505,MATCH($B1450,'Products'!$A$6:$A$505,0)),"Unknown code"))</f>
      </c>
      <c r="D1450" s="12"/>
      <c r="E1450" s="14"/>
      <c r="F1450" s="14"/>
      <c r="G1450" s="15">
        <f>IF(OR($B1450="",$D1450=""),"",IF($F1450&lt;&gt;"",$F1450,IFERROR(IF($D1450="In",INDEX('Products'!$E$6:$E$505,MATCH($B1450,'Products'!$A$6:$A$505,0)),INDEX('Products'!$F$6:$F$505,MATCH($B1450,'Products'!$A$6:$A$505,0))),"")))</f>
      </c>
      <c r="H1450" s="15">
        <f>IF(OR($E1450="",$G1450=""),"",$E1450*$G1450)</f>
      </c>
      <c r="I1450" s="15">
        <f>IF(AND($D1450="Out",$E1450&lt;&gt;"",$G1450&lt;&gt;""),$E1450*($G1450-IFERROR(INDEX('Products'!$E$6:$E$505,MATCH($B1450,'Products'!$A$6:$A$505,0)),0)),"")</f>
      </c>
      <c r="J1450" s="12"/>
    </row>
    <row r="1451" spans="1:10" x14ac:dyDescent="0.25">
      <c r="A1451" s="17"/>
      <c r="B1451" s="12"/>
      <c r="C1451" s="16">
        <f>IF($B1451="","",IFERROR(INDEX('Products'!$B$6:$B$505,MATCH($B1451,'Products'!$A$6:$A$505,0)),"Unknown code"))</f>
      </c>
      <c r="D1451" s="12"/>
      <c r="E1451" s="14"/>
      <c r="F1451" s="14"/>
      <c r="G1451" s="15">
        <f>IF(OR($B1451="",$D1451=""),"",IF($F1451&lt;&gt;"",$F1451,IFERROR(IF($D1451="In",INDEX('Products'!$E$6:$E$505,MATCH($B1451,'Products'!$A$6:$A$505,0)),INDEX('Products'!$F$6:$F$505,MATCH($B1451,'Products'!$A$6:$A$505,0))),"")))</f>
      </c>
      <c r="H1451" s="15">
        <f>IF(OR($E1451="",$G1451=""),"",$E1451*$G1451)</f>
      </c>
      <c r="I1451" s="15">
        <f>IF(AND($D1451="Out",$E1451&lt;&gt;"",$G1451&lt;&gt;""),$E1451*($G1451-IFERROR(INDEX('Products'!$E$6:$E$505,MATCH($B1451,'Products'!$A$6:$A$505,0)),0)),"")</f>
      </c>
      <c r="J1451" s="12"/>
    </row>
    <row r="1452" spans="1:10" x14ac:dyDescent="0.25">
      <c r="A1452" s="17"/>
      <c r="B1452" s="12"/>
      <c r="C1452" s="16">
        <f>IF($B1452="","",IFERROR(INDEX('Products'!$B$6:$B$505,MATCH($B1452,'Products'!$A$6:$A$505,0)),"Unknown code"))</f>
      </c>
      <c r="D1452" s="12"/>
      <c r="E1452" s="14"/>
      <c r="F1452" s="14"/>
      <c r="G1452" s="15">
        <f>IF(OR($B1452="",$D1452=""),"",IF($F1452&lt;&gt;"",$F1452,IFERROR(IF($D1452="In",INDEX('Products'!$E$6:$E$505,MATCH($B1452,'Products'!$A$6:$A$505,0)),INDEX('Products'!$F$6:$F$505,MATCH($B1452,'Products'!$A$6:$A$505,0))),"")))</f>
      </c>
      <c r="H1452" s="15">
        <f>IF(OR($E1452="",$G1452=""),"",$E1452*$G1452)</f>
      </c>
      <c r="I1452" s="15">
        <f>IF(AND($D1452="Out",$E1452&lt;&gt;"",$G1452&lt;&gt;""),$E1452*($G1452-IFERROR(INDEX('Products'!$E$6:$E$505,MATCH($B1452,'Products'!$A$6:$A$505,0)),0)),"")</f>
      </c>
      <c r="J1452" s="12"/>
    </row>
    <row r="1453" spans="1:10" x14ac:dyDescent="0.25">
      <c r="A1453" s="17"/>
      <c r="B1453" s="12"/>
      <c r="C1453" s="16">
        <f>IF($B1453="","",IFERROR(INDEX('Products'!$B$6:$B$505,MATCH($B1453,'Products'!$A$6:$A$505,0)),"Unknown code"))</f>
      </c>
      <c r="D1453" s="12"/>
      <c r="E1453" s="14"/>
      <c r="F1453" s="14"/>
      <c r="G1453" s="15">
        <f>IF(OR($B1453="",$D1453=""),"",IF($F1453&lt;&gt;"",$F1453,IFERROR(IF($D1453="In",INDEX('Products'!$E$6:$E$505,MATCH($B1453,'Products'!$A$6:$A$505,0)),INDEX('Products'!$F$6:$F$505,MATCH($B1453,'Products'!$A$6:$A$505,0))),"")))</f>
      </c>
      <c r="H1453" s="15">
        <f>IF(OR($E1453="",$G1453=""),"",$E1453*$G1453)</f>
      </c>
      <c r="I1453" s="15">
        <f>IF(AND($D1453="Out",$E1453&lt;&gt;"",$G1453&lt;&gt;""),$E1453*($G1453-IFERROR(INDEX('Products'!$E$6:$E$505,MATCH($B1453,'Products'!$A$6:$A$505,0)),0)),"")</f>
      </c>
      <c r="J1453" s="12"/>
    </row>
    <row r="1454" spans="1:10" x14ac:dyDescent="0.25">
      <c r="A1454" s="17"/>
      <c r="B1454" s="12"/>
      <c r="C1454" s="16">
        <f>IF($B1454="","",IFERROR(INDEX('Products'!$B$6:$B$505,MATCH($B1454,'Products'!$A$6:$A$505,0)),"Unknown code"))</f>
      </c>
      <c r="D1454" s="12"/>
      <c r="E1454" s="14"/>
      <c r="F1454" s="14"/>
      <c r="G1454" s="15">
        <f>IF(OR($B1454="",$D1454=""),"",IF($F1454&lt;&gt;"",$F1454,IFERROR(IF($D1454="In",INDEX('Products'!$E$6:$E$505,MATCH($B1454,'Products'!$A$6:$A$505,0)),INDEX('Products'!$F$6:$F$505,MATCH($B1454,'Products'!$A$6:$A$505,0))),"")))</f>
      </c>
      <c r="H1454" s="15">
        <f>IF(OR($E1454="",$G1454=""),"",$E1454*$G1454)</f>
      </c>
      <c r="I1454" s="15">
        <f>IF(AND($D1454="Out",$E1454&lt;&gt;"",$G1454&lt;&gt;""),$E1454*($G1454-IFERROR(INDEX('Products'!$E$6:$E$505,MATCH($B1454,'Products'!$A$6:$A$505,0)),0)),"")</f>
      </c>
      <c r="J1454" s="12"/>
    </row>
    <row r="1455" spans="1:10" x14ac:dyDescent="0.25">
      <c r="A1455" s="17"/>
      <c r="B1455" s="12"/>
      <c r="C1455" s="16">
        <f>IF($B1455="","",IFERROR(INDEX('Products'!$B$6:$B$505,MATCH($B1455,'Products'!$A$6:$A$505,0)),"Unknown code"))</f>
      </c>
      <c r="D1455" s="12"/>
      <c r="E1455" s="14"/>
      <c r="F1455" s="14"/>
      <c r="G1455" s="15">
        <f>IF(OR($B1455="",$D1455=""),"",IF($F1455&lt;&gt;"",$F1455,IFERROR(IF($D1455="In",INDEX('Products'!$E$6:$E$505,MATCH($B1455,'Products'!$A$6:$A$505,0)),INDEX('Products'!$F$6:$F$505,MATCH($B1455,'Products'!$A$6:$A$505,0))),"")))</f>
      </c>
      <c r="H1455" s="15">
        <f>IF(OR($E1455="",$G1455=""),"",$E1455*$G1455)</f>
      </c>
      <c r="I1455" s="15">
        <f>IF(AND($D1455="Out",$E1455&lt;&gt;"",$G1455&lt;&gt;""),$E1455*($G1455-IFERROR(INDEX('Products'!$E$6:$E$505,MATCH($B1455,'Products'!$A$6:$A$505,0)),0)),"")</f>
      </c>
      <c r="J1455" s="12"/>
    </row>
    <row r="1456" spans="1:10" x14ac:dyDescent="0.25">
      <c r="A1456" s="17"/>
      <c r="B1456" s="12"/>
      <c r="C1456" s="16">
        <f>IF($B1456="","",IFERROR(INDEX('Products'!$B$6:$B$505,MATCH($B1456,'Products'!$A$6:$A$505,0)),"Unknown code"))</f>
      </c>
      <c r="D1456" s="12"/>
      <c r="E1456" s="14"/>
      <c r="F1456" s="14"/>
      <c r="G1456" s="15">
        <f>IF(OR($B1456="",$D1456=""),"",IF($F1456&lt;&gt;"",$F1456,IFERROR(IF($D1456="In",INDEX('Products'!$E$6:$E$505,MATCH($B1456,'Products'!$A$6:$A$505,0)),INDEX('Products'!$F$6:$F$505,MATCH($B1456,'Products'!$A$6:$A$505,0))),"")))</f>
      </c>
      <c r="H1456" s="15">
        <f>IF(OR($E1456="",$G1456=""),"",$E1456*$G1456)</f>
      </c>
      <c r="I1456" s="15">
        <f>IF(AND($D1456="Out",$E1456&lt;&gt;"",$G1456&lt;&gt;""),$E1456*($G1456-IFERROR(INDEX('Products'!$E$6:$E$505,MATCH($B1456,'Products'!$A$6:$A$505,0)),0)),"")</f>
      </c>
      <c r="J1456" s="12"/>
    </row>
    <row r="1457" spans="1:10" x14ac:dyDescent="0.25">
      <c r="A1457" s="17"/>
      <c r="B1457" s="12"/>
      <c r="C1457" s="16">
        <f>IF($B1457="","",IFERROR(INDEX('Products'!$B$6:$B$505,MATCH($B1457,'Products'!$A$6:$A$505,0)),"Unknown code"))</f>
      </c>
      <c r="D1457" s="12"/>
      <c r="E1457" s="14"/>
      <c r="F1457" s="14"/>
      <c r="G1457" s="15">
        <f>IF(OR($B1457="",$D1457=""),"",IF($F1457&lt;&gt;"",$F1457,IFERROR(IF($D1457="In",INDEX('Products'!$E$6:$E$505,MATCH($B1457,'Products'!$A$6:$A$505,0)),INDEX('Products'!$F$6:$F$505,MATCH($B1457,'Products'!$A$6:$A$505,0))),"")))</f>
      </c>
      <c r="H1457" s="15">
        <f>IF(OR($E1457="",$G1457=""),"",$E1457*$G1457)</f>
      </c>
      <c r="I1457" s="15">
        <f>IF(AND($D1457="Out",$E1457&lt;&gt;"",$G1457&lt;&gt;""),$E1457*($G1457-IFERROR(INDEX('Products'!$E$6:$E$505,MATCH($B1457,'Products'!$A$6:$A$505,0)),0)),"")</f>
      </c>
      <c r="J1457" s="12"/>
    </row>
    <row r="1458" spans="1:10" x14ac:dyDescent="0.25">
      <c r="A1458" s="17"/>
      <c r="B1458" s="12"/>
      <c r="C1458" s="16">
        <f>IF($B1458="","",IFERROR(INDEX('Products'!$B$6:$B$505,MATCH($B1458,'Products'!$A$6:$A$505,0)),"Unknown code"))</f>
      </c>
      <c r="D1458" s="12"/>
      <c r="E1458" s="14"/>
      <c r="F1458" s="14"/>
      <c r="G1458" s="15">
        <f>IF(OR($B1458="",$D1458=""),"",IF($F1458&lt;&gt;"",$F1458,IFERROR(IF($D1458="In",INDEX('Products'!$E$6:$E$505,MATCH($B1458,'Products'!$A$6:$A$505,0)),INDEX('Products'!$F$6:$F$505,MATCH($B1458,'Products'!$A$6:$A$505,0))),"")))</f>
      </c>
      <c r="H1458" s="15">
        <f>IF(OR($E1458="",$G1458=""),"",$E1458*$G1458)</f>
      </c>
      <c r="I1458" s="15">
        <f>IF(AND($D1458="Out",$E1458&lt;&gt;"",$G1458&lt;&gt;""),$E1458*($G1458-IFERROR(INDEX('Products'!$E$6:$E$505,MATCH($B1458,'Products'!$A$6:$A$505,0)),0)),"")</f>
      </c>
      <c r="J1458" s="12"/>
    </row>
    <row r="1459" spans="1:10" x14ac:dyDescent="0.25">
      <c r="A1459" s="17"/>
      <c r="B1459" s="12"/>
      <c r="C1459" s="16">
        <f>IF($B1459="","",IFERROR(INDEX('Products'!$B$6:$B$505,MATCH($B1459,'Products'!$A$6:$A$505,0)),"Unknown code"))</f>
      </c>
      <c r="D1459" s="12"/>
      <c r="E1459" s="14"/>
      <c r="F1459" s="14"/>
      <c r="G1459" s="15">
        <f>IF(OR($B1459="",$D1459=""),"",IF($F1459&lt;&gt;"",$F1459,IFERROR(IF($D1459="In",INDEX('Products'!$E$6:$E$505,MATCH($B1459,'Products'!$A$6:$A$505,0)),INDEX('Products'!$F$6:$F$505,MATCH($B1459,'Products'!$A$6:$A$505,0))),"")))</f>
      </c>
      <c r="H1459" s="15">
        <f>IF(OR($E1459="",$G1459=""),"",$E1459*$G1459)</f>
      </c>
      <c r="I1459" s="15">
        <f>IF(AND($D1459="Out",$E1459&lt;&gt;"",$G1459&lt;&gt;""),$E1459*($G1459-IFERROR(INDEX('Products'!$E$6:$E$505,MATCH($B1459,'Products'!$A$6:$A$505,0)),0)),"")</f>
      </c>
      <c r="J1459" s="12"/>
    </row>
    <row r="1460" spans="1:10" x14ac:dyDescent="0.25">
      <c r="A1460" s="17"/>
      <c r="B1460" s="12"/>
      <c r="C1460" s="16">
        <f>IF($B1460="","",IFERROR(INDEX('Products'!$B$6:$B$505,MATCH($B1460,'Products'!$A$6:$A$505,0)),"Unknown code"))</f>
      </c>
      <c r="D1460" s="12"/>
      <c r="E1460" s="14"/>
      <c r="F1460" s="14"/>
      <c r="G1460" s="15">
        <f>IF(OR($B1460="",$D1460=""),"",IF($F1460&lt;&gt;"",$F1460,IFERROR(IF($D1460="In",INDEX('Products'!$E$6:$E$505,MATCH($B1460,'Products'!$A$6:$A$505,0)),INDEX('Products'!$F$6:$F$505,MATCH($B1460,'Products'!$A$6:$A$505,0))),"")))</f>
      </c>
      <c r="H1460" s="15">
        <f>IF(OR($E1460="",$G1460=""),"",$E1460*$G1460)</f>
      </c>
      <c r="I1460" s="15">
        <f>IF(AND($D1460="Out",$E1460&lt;&gt;"",$G1460&lt;&gt;""),$E1460*($G1460-IFERROR(INDEX('Products'!$E$6:$E$505,MATCH($B1460,'Products'!$A$6:$A$505,0)),0)),"")</f>
      </c>
      <c r="J1460" s="12"/>
    </row>
    <row r="1461" spans="1:10" x14ac:dyDescent="0.25">
      <c r="A1461" s="17"/>
      <c r="B1461" s="12"/>
      <c r="C1461" s="16">
        <f>IF($B1461="","",IFERROR(INDEX('Products'!$B$6:$B$505,MATCH($B1461,'Products'!$A$6:$A$505,0)),"Unknown code"))</f>
      </c>
      <c r="D1461" s="12"/>
      <c r="E1461" s="14"/>
      <c r="F1461" s="14"/>
      <c r="G1461" s="15">
        <f>IF(OR($B1461="",$D1461=""),"",IF($F1461&lt;&gt;"",$F1461,IFERROR(IF($D1461="In",INDEX('Products'!$E$6:$E$505,MATCH($B1461,'Products'!$A$6:$A$505,0)),INDEX('Products'!$F$6:$F$505,MATCH($B1461,'Products'!$A$6:$A$505,0))),"")))</f>
      </c>
      <c r="H1461" s="15">
        <f>IF(OR($E1461="",$G1461=""),"",$E1461*$G1461)</f>
      </c>
      <c r="I1461" s="15">
        <f>IF(AND($D1461="Out",$E1461&lt;&gt;"",$G1461&lt;&gt;""),$E1461*($G1461-IFERROR(INDEX('Products'!$E$6:$E$505,MATCH($B1461,'Products'!$A$6:$A$505,0)),0)),"")</f>
      </c>
      <c r="J1461" s="12"/>
    </row>
    <row r="1462" spans="1:10" x14ac:dyDescent="0.25">
      <c r="A1462" s="17"/>
      <c r="B1462" s="12"/>
      <c r="C1462" s="16">
        <f>IF($B1462="","",IFERROR(INDEX('Products'!$B$6:$B$505,MATCH($B1462,'Products'!$A$6:$A$505,0)),"Unknown code"))</f>
      </c>
      <c r="D1462" s="12"/>
      <c r="E1462" s="14"/>
      <c r="F1462" s="14"/>
      <c r="G1462" s="15">
        <f>IF(OR($B1462="",$D1462=""),"",IF($F1462&lt;&gt;"",$F1462,IFERROR(IF($D1462="In",INDEX('Products'!$E$6:$E$505,MATCH($B1462,'Products'!$A$6:$A$505,0)),INDEX('Products'!$F$6:$F$505,MATCH($B1462,'Products'!$A$6:$A$505,0))),"")))</f>
      </c>
      <c r="H1462" s="15">
        <f>IF(OR($E1462="",$G1462=""),"",$E1462*$G1462)</f>
      </c>
      <c r="I1462" s="15">
        <f>IF(AND($D1462="Out",$E1462&lt;&gt;"",$G1462&lt;&gt;""),$E1462*($G1462-IFERROR(INDEX('Products'!$E$6:$E$505,MATCH($B1462,'Products'!$A$6:$A$505,0)),0)),"")</f>
      </c>
      <c r="J1462" s="12"/>
    </row>
    <row r="1463" spans="1:10" x14ac:dyDescent="0.25">
      <c r="A1463" s="17"/>
      <c r="B1463" s="12"/>
      <c r="C1463" s="16">
        <f>IF($B1463="","",IFERROR(INDEX('Products'!$B$6:$B$505,MATCH($B1463,'Products'!$A$6:$A$505,0)),"Unknown code"))</f>
      </c>
      <c r="D1463" s="12"/>
      <c r="E1463" s="14"/>
      <c r="F1463" s="14"/>
      <c r="G1463" s="15">
        <f>IF(OR($B1463="",$D1463=""),"",IF($F1463&lt;&gt;"",$F1463,IFERROR(IF($D1463="In",INDEX('Products'!$E$6:$E$505,MATCH($B1463,'Products'!$A$6:$A$505,0)),INDEX('Products'!$F$6:$F$505,MATCH($B1463,'Products'!$A$6:$A$505,0))),"")))</f>
      </c>
      <c r="H1463" s="15">
        <f>IF(OR($E1463="",$G1463=""),"",$E1463*$G1463)</f>
      </c>
      <c r="I1463" s="15">
        <f>IF(AND($D1463="Out",$E1463&lt;&gt;"",$G1463&lt;&gt;""),$E1463*($G1463-IFERROR(INDEX('Products'!$E$6:$E$505,MATCH($B1463,'Products'!$A$6:$A$505,0)),0)),"")</f>
      </c>
      <c r="J1463" s="12"/>
    </row>
    <row r="1464" spans="1:10" x14ac:dyDescent="0.25">
      <c r="A1464" s="17"/>
      <c r="B1464" s="12"/>
      <c r="C1464" s="16">
        <f>IF($B1464="","",IFERROR(INDEX('Products'!$B$6:$B$505,MATCH($B1464,'Products'!$A$6:$A$505,0)),"Unknown code"))</f>
      </c>
      <c r="D1464" s="12"/>
      <c r="E1464" s="14"/>
      <c r="F1464" s="14"/>
      <c r="G1464" s="15">
        <f>IF(OR($B1464="",$D1464=""),"",IF($F1464&lt;&gt;"",$F1464,IFERROR(IF($D1464="In",INDEX('Products'!$E$6:$E$505,MATCH($B1464,'Products'!$A$6:$A$505,0)),INDEX('Products'!$F$6:$F$505,MATCH($B1464,'Products'!$A$6:$A$505,0))),"")))</f>
      </c>
      <c r="H1464" s="15">
        <f>IF(OR($E1464="",$G1464=""),"",$E1464*$G1464)</f>
      </c>
      <c r="I1464" s="15">
        <f>IF(AND($D1464="Out",$E1464&lt;&gt;"",$G1464&lt;&gt;""),$E1464*($G1464-IFERROR(INDEX('Products'!$E$6:$E$505,MATCH($B1464,'Products'!$A$6:$A$505,0)),0)),"")</f>
      </c>
      <c r="J1464" s="12"/>
    </row>
    <row r="1465" spans="1:10" x14ac:dyDescent="0.25">
      <c r="A1465" s="17"/>
      <c r="B1465" s="12"/>
      <c r="C1465" s="16">
        <f>IF($B1465="","",IFERROR(INDEX('Products'!$B$6:$B$505,MATCH($B1465,'Products'!$A$6:$A$505,0)),"Unknown code"))</f>
      </c>
      <c r="D1465" s="12"/>
      <c r="E1465" s="14"/>
      <c r="F1465" s="14"/>
      <c r="G1465" s="15">
        <f>IF(OR($B1465="",$D1465=""),"",IF($F1465&lt;&gt;"",$F1465,IFERROR(IF($D1465="In",INDEX('Products'!$E$6:$E$505,MATCH($B1465,'Products'!$A$6:$A$505,0)),INDEX('Products'!$F$6:$F$505,MATCH($B1465,'Products'!$A$6:$A$505,0))),"")))</f>
      </c>
      <c r="H1465" s="15">
        <f>IF(OR($E1465="",$G1465=""),"",$E1465*$G1465)</f>
      </c>
      <c r="I1465" s="15">
        <f>IF(AND($D1465="Out",$E1465&lt;&gt;"",$G1465&lt;&gt;""),$E1465*($G1465-IFERROR(INDEX('Products'!$E$6:$E$505,MATCH($B1465,'Products'!$A$6:$A$505,0)),0)),"")</f>
      </c>
      <c r="J1465" s="12"/>
    </row>
    <row r="1466" spans="1:10" x14ac:dyDescent="0.25">
      <c r="A1466" s="17"/>
      <c r="B1466" s="12"/>
      <c r="C1466" s="16">
        <f>IF($B1466="","",IFERROR(INDEX('Products'!$B$6:$B$505,MATCH($B1466,'Products'!$A$6:$A$505,0)),"Unknown code"))</f>
      </c>
      <c r="D1466" s="12"/>
      <c r="E1466" s="14"/>
      <c r="F1466" s="14"/>
      <c r="G1466" s="15">
        <f>IF(OR($B1466="",$D1466=""),"",IF($F1466&lt;&gt;"",$F1466,IFERROR(IF($D1466="In",INDEX('Products'!$E$6:$E$505,MATCH($B1466,'Products'!$A$6:$A$505,0)),INDEX('Products'!$F$6:$F$505,MATCH($B1466,'Products'!$A$6:$A$505,0))),"")))</f>
      </c>
      <c r="H1466" s="15">
        <f>IF(OR($E1466="",$G1466=""),"",$E1466*$G1466)</f>
      </c>
      <c r="I1466" s="15">
        <f>IF(AND($D1466="Out",$E1466&lt;&gt;"",$G1466&lt;&gt;""),$E1466*($G1466-IFERROR(INDEX('Products'!$E$6:$E$505,MATCH($B1466,'Products'!$A$6:$A$505,0)),0)),"")</f>
      </c>
      <c r="J1466" s="12"/>
    </row>
    <row r="1467" spans="1:10" x14ac:dyDescent="0.25">
      <c r="A1467" s="17"/>
      <c r="B1467" s="12"/>
      <c r="C1467" s="16">
        <f>IF($B1467="","",IFERROR(INDEX('Products'!$B$6:$B$505,MATCH($B1467,'Products'!$A$6:$A$505,0)),"Unknown code"))</f>
      </c>
      <c r="D1467" s="12"/>
      <c r="E1467" s="14"/>
      <c r="F1467" s="14"/>
      <c r="G1467" s="15">
        <f>IF(OR($B1467="",$D1467=""),"",IF($F1467&lt;&gt;"",$F1467,IFERROR(IF($D1467="In",INDEX('Products'!$E$6:$E$505,MATCH($B1467,'Products'!$A$6:$A$505,0)),INDEX('Products'!$F$6:$F$505,MATCH($B1467,'Products'!$A$6:$A$505,0))),"")))</f>
      </c>
      <c r="H1467" s="15">
        <f>IF(OR($E1467="",$G1467=""),"",$E1467*$G1467)</f>
      </c>
      <c r="I1467" s="15">
        <f>IF(AND($D1467="Out",$E1467&lt;&gt;"",$G1467&lt;&gt;""),$E1467*($G1467-IFERROR(INDEX('Products'!$E$6:$E$505,MATCH($B1467,'Products'!$A$6:$A$505,0)),0)),"")</f>
      </c>
      <c r="J1467" s="12"/>
    </row>
    <row r="1468" spans="1:10" x14ac:dyDescent="0.25">
      <c r="A1468" s="17"/>
      <c r="B1468" s="12"/>
      <c r="C1468" s="16">
        <f>IF($B1468="","",IFERROR(INDEX('Products'!$B$6:$B$505,MATCH($B1468,'Products'!$A$6:$A$505,0)),"Unknown code"))</f>
      </c>
      <c r="D1468" s="12"/>
      <c r="E1468" s="14"/>
      <c r="F1468" s="14"/>
      <c r="G1468" s="15">
        <f>IF(OR($B1468="",$D1468=""),"",IF($F1468&lt;&gt;"",$F1468,IFERROR(IF($D1468="In",INDEX('Products'!$E$6:$E$505,MATCH($B1468,'Products'!$A$6:$A$505,0)),INDEX('Products'!$F$6:$F$505,MATCH($B1468,'Products'!$A$6:$A$505,0))),"")))</f>
      </c>
      <c r="H1468" s="15">
        <f>IF(OR($E1468="",$G1468=""),"",$E1468*$G1468)</f>
      </c>
      <c r="I1468" s="15">
        <f>IF(AND($D1468="Out",$E1468&lt;&gt;"",$G1468&lt;&gt;""),$E1468*($G1468-IFERROR(INDEX('Products'!$E$6:$E$505,MATCH($B1468,'Products'!$A$6:$A$505,0)),0)),"")</f>
      </c>
      <c r="J1468" s="12"/>
    </row>
    <row r="1469" spans="1:10" x14ac:dyDescent="0.25">
      <c r="A1469" s="17"/>
      <c r="B1469" s="12"/>
      <c r="C1469" s="16">
        <f>IF($B1469="","",IFERROR(INDEX('Products'!$B$6:$B$505,MATCH($B1469,'Products'!$A$6:$A$505,0)),"Unknown code"))</f>
      </c>
      <c r="D1469" s="12"/>
      <c r="E1469" s="14"/>
      <c r="F1469" s="14"/>
      <c r="G1469" s="15">
        <f>IF(OR($B1469="",$D1469=""),"",IF($F1469&lt;&gt;"",$F1469,IFERROR(IF($D1469="In",INDEX('Products'!$E$6:$E$505,MATCH($B1469,'Products'!$A$6:$A$505,0)),INDEX('Products'!$F$6:$F$505,MATCH($B1469,'Products'!$A$6:$A$505,0))),"")))</f>
      </c>
      <c r="H1469" s="15">
        <f>IF(OR($E1469="",$G1469=""),"",$E1469*$G1469)</f>
      </c>
      <c r="I1469" s="15">
        <f>IF(AND($D1469="Out",$E1469&lt;&gt;"",$G1469&lt;&gt;""),$E1469*($G1469-IFERROR(INDEX('Products'!$E$6:$E$505,MATCH($B1469,'Products'!$A$6:$A$505,0)),0)),"")</f>
      </c>
      <c r="J1469" s="12"/>
    </row>
    <row r="1470" spans="1:10" x14ac:dyDescent="0.25">
      <c r="A1470" s="17"/>
      <c r="B1470" s="12"/>
      <c r="C1470" s="16">
        <f>IF($B1470="","",IFERROR(INDEX('Products'!$B$6:$B$505,MATCH($B1470,'Products'!$A$6:$A$505,0)),"Unknown code"))</f>
      </c>
      <c r="D1470" s="12"/>
      <c r="E1470" s="14"/>
      <c r="F1470" s="14"/>
      <c r="G1470" s="15">
        <f>IF(OR($B1470="",$D1470=""),"",IF($F1470&lt;&gt;"",$F1470,IFERROR(IF($D1470="In",INDEX('Products'!$E$6:$E$505,MATCH($B1470,'Products'!$A$6:$A$505,0)),INDEX('Products'!$F$6:$F$505,MATCH($B1470,'Products'!$A$6:$A$505,0))),"")))</f>
      </c>
      <c r="H1470" s="15">
        <f>IF(OR($E1470="",$G1470=""),"",$E1470*$G1470)</f>
      </c>
      <c r="I1470" s="15">
        <f>IF(AND($D1470="Out",$E1470&lt;&gt;"",$G1470&lt;&gt;""),$E1470*($G1470-IFERROR(INDEX('Products'!$E$6:$E$505,MATCH($B1470,'Products'!$A$6:$A$505,0)),0)),"")</f>
      </c>
      <c r="J1470" s="12"/>
    </row>
    <row r="1471" spans="1:10" x14ac:dyDescent="0.25">
      <c r="A1471" s="17"/>
      <c r="B1471" s="12"/>
      <c r="C1471" s="16">
        <f>IF($B1471="","",IFERROR(INDEX('Products'!$B$6:$B$505,MATCH($B1471,'Products'!$A$6:$A$505,0)),"Unknown code"))</f>
      </c>
      <c r="D1471" s="12"/>
      <c r="E1471" s="14"/>
      <c r="F1471" s="14"/>
      <c r="G1471" s="15">
        <f>IF(OR($B1471="",$D1471=""),"",IF($F1471&lt;&gt;"",$F1471,IFERROR(IF($D1471="In",INDEX('Products'!$E$6:$E$505,MATCH($B1471,'Products'!$A$6:$A$505,0)),INDEX('Products'!$F$6:$F$505,MATCH($B1471,'Products'!$A$6:$A$505,0))),"")))</f>
      </c>
      <c r="H1471" s="15">
        <f>IF(OR($E1471="",$G1471=""),"",$E1471*$G1471)</f>
      </c>
      <c r="I1471" s="15">
        <f>IF(AND($D1471="Out",$E1471&lt;&gt;"",$G1471&lt;&gt;""),$E1471*($G1471-IFERROR(INDEX('Products'!$E$6:$E$505,MATCH($B1471,'Products'!$A$6:$A$505,0)),0)),"")</f>
      </c>
      <c r="J1471" s="12"/>
    </row>
    <row r="1472" spans="1:10" x14ac:dyDescent="0.25">
      <c r="A1472" s="17"/>
      <c r="B1472" s="12"/>
      <c r="C1472" s="16">
        <f>IF($B1472="","",IFERROR(INDEX('Products'!$B$6:$B$505,MATCH($B1472,'Products'!$A$6:$A$505,0)),"Unknown code"))</f>
      </c>
      <c r="D1472" s="12"/>
      <c r="E1472" s="14"/>
      <c r="F1472" s="14"/>
      <c r="G1472" s="15">
        <f>IF(OR($B1472="",$D1472=""),"",IF($F1472&lt;&gt;"",$F1472,IFERROR(IF($D1472="In",INDEX('Products'!$E$6:$E$505,MATCH($B1472,'Products'!$A$6:$A$505,0)),INDEX('Products'!$F$6:$F$505,MATCH($B1472,'Products'!$A$6:$A$505,0))),"")))</f>
      </c>
      <c r="H1472" s="15">
        <f>IF(OR($E1472="",$G1472=""),"",$E1472*$G1472)</f>
      </c>
      <c r="I1472" s="15">
        <f>IF(AND($D1472="Out",$E1472&lt;&gt;"",$G1472&lt;&gt;""),$E1472*($G1472-IFERROR(INDEX('Products'!$E$6:$E$505,MATCH($B1472,'Products'!$A$6:$A$505,0)),0)),"")</f>
      </c>
      <c r="J1472" s="12"/>
    </row>
    <row r="1473" spans="1:10" x14ac:dyDescent="0.25">
      <c r="A1473" s="17"/>
      <c r="B1473" s="12"/>
      <c r="C1473" s="16">
        <f>IF($B1473="","",IFERROR(INDEX('Products'!$B$6:$B$505,MATCH($B1473,'Products'!$A$6:$A$505,0)),"Unknown code"))</f>
      </c>
      <c r="D1473" s="12"/>
      <c r="E1473" s="14"/>
      <c r="F1473" s="14"/>
      <c r="G1473" s="15">
        <f>IF(OR($B1473="",$D1473=""),"",IF($F1473&lt;&gt;"",$F1473,IFERROR(IF($D1473="In",INDEX('Products'!$E$6:$E$505,MATCH($B1473,'Products'!$A$6:$A$505,0)),INDEX('Products'!$F$6:$F$505,MATCH($B1473,'Products'!$A$6:$A$505,0))),"")))</f>
      </c>
      <c r="H1473" s="15">
        <f>IF(OR($E1473="",$G1473=""),"",$E1473*$G1473)</f>
      </c>
      <c r="I1473" s="15">
        <f>IF(AND($D1473="Out",$E1473&lt;&gt;"",$G1473&lt;&gt;""),$E1473*($G1473-IFERROR(INDEX('Products'!$E$6:$E$505,MATCH($B1473,'Products'!$A$6:$A$505,0)),0)),"")</f>
      </c>
      <c r="J1473" s="12"/>
    </row>
    <row r="1474" spans="1:10" x14ac:dyDescent="0.25">
      <c r="A1474" s="17"/>
      <c r="B1474" s="12"/>
      <c r="C1474" s="16">
        <f>IF($B1474="","",IFERROR(INDEX('Products'!$B$6:$B$505,MATCH($B1474,'Products'!$A$6:$A$505,0)),"Unknown code"))</f>
      </c>
      <c r="D1474" s="12"/>
      <c r="E1474" s="14"/>
      <c r="F1474" s="14"/>
      <c r="G1474" s="15">
        <f>IF(OR($B1474="",$D1474=""),"",IF($F1474&lt;&gt;"",$F1474,IFERROR(IF($D1474="In",INDEX('Products'!$E$6:$E$505,MATCH($B1474,'Products'!$A$6:$A$505,0)),INDEX('Products'!$F$6:$F$505,MATCH($B1474,'Products'!$A$6:$A$505,0))),"")))</f>
      </c>
      <c r="H1474" s="15">
        <f>IF(OR($E1474="",$G1474=""),"",$E1474*$G1474)</f>
      </c>
      <c r="I1474" s="15">
        <f>IF(AND($D1474="Out",$E1474&lt;&gt;"",$G1474&lt;&gt;""),$E1474*($G1474-IFERROR(INDEX('Products'!$E$6:$E$505,MATCH($B1474,'Products'!$A$6:$A$505,0)),0)),"")</f>
      </c>
      <c r="J1474" s="12"/>
    </row>
    <row r="1475" spans="1:10" x14ac:dyDescent="0.25">
      <c r="A1475" s="17"/>
      <c r="B1475" s="12"/>
      <c r="C1475" s="16">
        <f>IF($B1475="","",IFERROR(INDEX('Products'!$B$6:$B$505,MATCH($B1475,'Products'!$A$6:$A$505,0)),"Unknown code"))</f>
      </c>
      <c r="D1475" s="12"/>
      <c r="E1475" s="14"/>
      <c r="F1475" s="14"/>
      <c r="G1475" s="15">
        <f>IF(OR($B1475="",$D1475=""),"",IF($F1475&lt;&gt;"",$F1475,IFERROR(IF($D1475="In",INDEX('Products'!$E$6:$E$505,MATCH($B1475,'Products'!$A$6:$A$505,0)),INDEX('Products'!$F$6:$F$505,MATCH($B1475,'Products'!$A$6:$A$505,0))),"")))</f>
      </c>
      <c r="H1475" s="15">
        <f>IF(OR($E1475="",$G1475=""),"",$E1475*$G1475)</f>
      </c>
      <c r="I1475" s="15">
        <f>IF(AND($D1475="Out",$E1475&lt;&gt;"",$G1475&lt;&gt;""),$E1475*($G1475-IFERROR(INDEX('Products'!$E$6:$E$505,MATCH($B1475,'Products'!$A$6:$A$505,0)),0)),"")</f>
      </c>
      <c r="J1475" s="12"/>
    </row>
    <row r="1476" spans="1:10" x14ac:dyDescent="0.25">
      <c r="A1476" s="17"/>
      <c r="B1476" s="12"/>
      <c r="C1476" s="16">
        <f>IF($B1476="","",IFERROR(INDEX('Products'!$B$6:$B$505,MATCH($B1476,'Products'!$A$6:$A$505,0)),"Unknown code"))</f>
      </c>
      <c r="D1476" s="12"/>
      <c r="E1476" s="14"/>
      <c r="F1476" s="14"/>
      <c r="G1476" s="15">
        <f>IF(OR($B1476="",$D1476=""),"",IF($F1476&lt;&gt;"",$F1476,IFERROR(IF($D1476="In",INDEX('Products'!$E$6:$E$505,MATCH($B1476,'Products'!$A$6:$A$505,0)),INDEX('Products'!$F$6:$F$505,MATCH($B1476,'Products'!$A$6:$A$505,0))),"")))</f>
      </c>
      <c r="H1476" s="15">
        <f>IF(OR($E1476="",$G1476=""),"",$E1476*$G1476)</f>
      </c>
      <c r="I1476" s="15">
        <f>IF(AND($D1476="Out",$E1476&lt;&gt;"",$G1476&lt;&gt;""),$E1476*($G1476-IFERROR(INDEX('Products'!$E$6:$E$505,MATCH($B1476,'Products'!$A$6:$A$505,0)),0)),"")</f>
      </c>
      <c r="J1476" s="12"/>
    </row>
    <row r="1477" spans="1:10" x14ac:dyDescent="0.25">
      <c r="A1477" s="17"/>
      <c r="B1477" s="12"/>
      <c r="C1477" s="16">
        <f>IF($B1477="","",IFERROR(INDEX('Products'!$B$6:$B$505,MATCH($B1477,'Products'!$A$6:$A$505,0)),"Unknown code"))</f>
      </c>
      <c r="D1477" s="12"/>
      <c r="E1477" s="14"/>
      <c r="F1477" s="14"/>
      <c r="G1477" s="15">
        <f>IF(OR($B1477="",$D1477=""),"",IF($F1477&lt;&gt;"",$F1477,IFERROR(IF($D1477="In",INDEX('Products'!$E$6:$E$505,MATCH($B1477,'Products'!$A$6:$A$505,0)),INDEX('Products'!$F$6:$F$505,MATCH($B1477,'Products'!$A$6:$A$505,0))),"")))</f>
      </c>
      <c r="H1477" s="15">
        <f>IF(OR($E1477="",$G1477=""),"",$E1477*$G1477)</f>
      </c>
      <c r="I1477" s="15">
        <f>IF(AND($D1477="Out",$E1477&lt;&gt;"",$G1477&lt;&gt;""),$E1477*($G1477-IFERROR(INDEX('Products'!$E$6:$E$505,MATCH($B1477,'Products'!$A$6:$A$505,0)),0)),"")</f>
      </c>
      <c r="J1477" s="12"/>
    </row>
    <row r="1478" spans="1:10" x14ac:dyDescent="0.25">
      <c r="A1478" s="17"/>
      <c r="B1478" s="12"/>
      <c r="C1478" s="16">
        <f>IF($B1478="","",IFERROR(INDEX('Products'!$B$6:$B$505,MATCH($B1478,'Products'!$A$6:$A$505,0)),"Unknown code"))</f>
      </c>
      <c r="D1478" s="12"/>
      <c r="E1478" s="14"/>
      <c r="F1478" s="14"/>
      <c r="G1478" s="15">
        <f>IF(OR($B1478="",$D1478=""),"",IF($F1478&lt;&gt;"",$F1478,IFERROR(IF($D1478="In",INDEX('Products'!$E$6:$E$505,MATCH($B1478,'Products'!$A$6:$A$505,0)),INDEX('Products'!$F$6:$F$505,MATCH($B1478,'Products'!$A$6:$A$505,0))),"")))</f>
      </c>
      <c r="H1478" s="15">
        <f>IF(OR($E1478="",$G1478=""),"",$E1478*$G1478)</f>
      </c>
      <c r="I1478" s="15">
        <f>IF(AND($D1478="Out",$E1478&lt;&gt;"",$G1478&lt;&gt;""),$E1478*($G1478-IFERROR(INDEX('Products'!$E$6:$E$505,MATCH($B1478,'Products'!$A$6:$A$505,0)),0)),"")</f>
      </c>
      <c r="J1478" s="12"/>
    </row>
    <row r="1479" spans="1:10" x14ac:dyDescent="0.25">
      <c r="A1479" s="17"/>
      <c r="B1479" s="12"/>
      <c r="C1479" s="16">
        <f>IF($B1479="","",IFERROR(INDEX('Products'!$B$6:$B$505,MATCH($B1479,'Products'!$A$6:$A$505,0)),"Unknown code"))</f>
      </c>
      <c r="D1479" s="12"/>
      <c r="E1479" s="14"/>
      <c r="F1479" s="14"/>
      <c r="G1479" s="15">
        <f>IF(OR($B1479="",$D1479=""),"",IF($F1479&lt;&gt;"",$F1479,IFERROR(IF($D1479="In",INDEX('Products'!$E$6:$E$505,MATCH($B1479,'Products'!$A$6:$A$505,0)),INDEX('Products'!$F$6:$F$505,MATCH($B1479,'Products'!$A$6:$A$505,0))),"")))</f>
      </c>
      <c r="H1479" s="15">
        <f>IF(OR($E1479="",$G1479=""),"",$E1479*$G1479)</f>
      </c>
      <c r="I1479" s="15">
        <f>IF(AND($D1479="Out",$E1479&lt;&gt;"",$G1479&lt;&gt;""),$E1479*($G1479-IFERROR(INDEX('Products'!$E$6:$E$505,MATCH($B1479,'Products'!$A$6:$A$505,0)),0)),"")</f>
      </c>
      <c r="J1479" s="12"/>
    </row>
    <row r="1480" spans="1:10" x14ac:dyDescent="0.25">
      <c r="A1480" s="17"/>
      <c r="B1480" s="12"/>
      <c r="C1480" s="16">
        <f>IF($B1480="","",IFERROR(INDEX('Products'!$B$6:$B$505,MATCH($B1480,'Products'!$A$6:$A$505,0)),"Unknown code"))</f>
      </c>
      <c r="D1480" s="12"/>
      <c r="E1480" s="14"/>
      <c r="F1480" s="14"/>
      <c r="G1480" s="15">
        <f>IF(OR($B1480="",$D1480=""),"",IF($F1480&lt;&gt;"",$F1480,IFERROR(IF($D1480="In",INDEX('Products'!$E$6:$E$505,MATCH($B1480,'Products'!$A$6:$A$505,0)),INDEX('Products'!$F$6:$F$505,MATCH($B1480,'Products'!$A$6:$A$505,0))),"")))</f>
      </c>
      <c r="H1480" s="15">
        <f>IF(OR($E1480="",$G1480=""),"",$E1480*$G1480)</f>
      </c>
      <c r="I1480" s="15">
        <f>IF(AND($D1480="Out",$E1480&lt;&gt;"",$G1480&lt;&gt;""),$E1480*($G1480-IFERROR(INDEX('Products'!$E$6:$E$505,MATCH($B1480,'Products'!$A$6:$A$505,0)),0)),"")</f>
      </c>
      <c r="J1480" s="12"/>
    </row>
    <row r="1481" spans="1:10" x14ac:dyDescent="0.25">
      <c r="A1481" s="17"/>
      <c r="B1481" s="12"/>
      <c r="C1481" s="16">
        <f>IF($B1481="","",IFERROR(INDEX('Products'!$B$6:$B$505,MATCH($B1481,'Products'!$A$6:$A$505,0)),"Unknown code"))</f>
      </c>
      <c r="D1481" s="12"/>
      <c r="E1481" s="14"/>
      <c r="F1481" s="14"/>
      <c r="G1481" s="15">
        <f>IF(OR($B1481="",$D1481=""),"",IF($F1481&lt;&gt;"",$F1481,IFERROR(IF($D1481="In",INDEX('Products'!$E$6:$E$505,MATCH($B1481,'Products'!$A$6:$A$505,0)),INDEX('Products'!$F$6:$F$505,MATCH($B1481,'Products'!$A$6:$A$505,0))),"")))</f>
      </c>
      <c r="H1481" s="15">
        <f>IF(OR($E1481="",$G1481=""),"",$E1481*$G1481)</f>
      </c>
      <c r="I1481" s="15">
        <f>IF(AND($D1481="Out",$E1481&lt;&gt;"",$G1481&lt;&gt;""),$E1481*($G1481-IFERROR(INDEX('Products'!$E$6:$E$505,MATCH($B1481,'Products'!$A$6:$A$505,0)),0)),"")</f>
      </c>
      <c r="J1481" s="12"/>
    </row>
    <row r="1482" spans="1:10" x14ac:dyDescent="0.25">
      <c r="A1482" s="17"/>
      <c r="B1482" s="12"/>
      <c r="C1482" s="16">
        <f>IF($B1482="","",IFERROR(INDEX('Products'!$B$6:$B$505,MATCH($B1482,'Products'!$A$6:$A$505,0)),"Unknown code"))</f>
      </c>
      <c r="D1482" s="12"/>
      <c r="E1482" s="14"/>
      <c r="F1482" s="14"/>
      <c r="G1482" s="15">
        <f>IF(OR($B1482="",$D1482=""),"",IF($F1482&lt;&gt;"",$F1482,IFERROR(IF($D1482="In",INDEX('Products'!$E$6:$E$505,MATCH($B1482,'Products'!$A$6:$A$505,0)),INDEX('Products'!$F$6:$F$505,MATCH($B1482,'Products'!$A$6:$A$505,0))),"")))</f>
      </c>
      <c r="H1482" s="15">
        <f>IF(OR($E1482="",$G1482=""),"",$E1482*$G1482)</f>
      </c>
      <c r="I1482" s="15">
        <f>IF(AND($D1482="Out",$E1482&lt;&gt;"",$G1482&lt;&gt;""),$E1482*($G1482-IFERROR(INDEX('Products'!$E$6:$E$505,MATCH($B1482,'Products'!$A$6:$A$505,0)),0)),"")</f>
      </c>
      <c r="J1482" s="12"/>
    </row>
    <row r="1483" spans="1:10" x14ac:dyDescent="0.25">
      <c r="A1483" s="17"/>
      <c r="B1483" s="12"/>
      <c r="C1483" s="16">
        <f>IF($B1483="","",IFERROR(INDEX('Products'!$B$6:$B$505,MATCH($B1483,'Products'!$A$6:$A$505,0)),"Unknown code"))</f>
      </c>
      <c r="D1483" s="12"/>
      <c r="E1483" s="14"/>
      <c r="F1483" s="14"/>
      <c r="G1483" s="15">
        <f>IF(OR($B1483="",$D1483=""),"",IF($F1483&lt;&gt;"",$F1483,IFERROR(IF($D1483="In",INDEX('Products'!$E$6:$E$505,MATCH($B1483,'Products'!$A$6:$A$505,0)),INDEX('Products'!$F$6:$F$505,MATCH($B1483,'Products'!$A$6:$A$505,0))),"")))</f>
      </c>
      <c r="H1483" s="15">
        <f>IF(OR($E1483="",$G1483=""),"",$E1483*$G1483)</f>
      </c>
      <c r="I1483" s="15">
        <f>IF(AND($D1483="Out",$E1483&lt;&gt;"",$G1483&lt;&gt;""),$E1483*($G1483-IFERROR(INDEX('Products'!$E$6:$E$505,MATCH($B1483,'Products'!$A$6:$A$505,0)),0)),"")</f>
      </c>
      <c r="J1483" s="12"/>
    </row>
    <row r="1484" spans="1:10" x14ac:dyDescent="0.25">
      <c r="A1484" s="17"/>
      <c r="B1484" s="12"/>
      <c r="C1484" s="16">
        <f>IF($B1484="","",IFERROR(INDEX('Products'!$B$6:$B$505,MATCH($B1484,'Products'!$A$6:$A$505,0)),"Unknown code"))</f>
      </c>
      <c r="D1484" s="12"/>
      <c r="E1484" s="14"/>
      <c r="F1484" s="14"/>
      <c r="G1484" s="15">
        <f>IF(OR($B1484="",$D1484=""),"",IF($F1484&lt;&gt;"",$F1484,IFERROR(IF($D1484="In",INDEX('Products'!$E$6:$E$505,MATCH($B1484,'Products'!$A$6:$A$505,0)),INDEX('Products'!$F$6:$F$505,MATCH($B1484,'Products'!$A$6:$A$505,0))),"")))</f>
      </c>
      <c r="H1484" s="15">
        <f>IF(OR($E1484="",$G1484=""),"",$E1484*$G1484)</f>
      </c>
      <c r="I1484" s="15">
        <f>IF(AND($D1484="Out",$E1484&lt;&gt;"",$G1484&lt;&gt;""),$E1484*($G1484-IFERROR(INDEX('Products'!$E$6:$E$505,MATCH($B1484,'Products'!$A$6:$A$505,0)),0)),"")</f>
      </c>
      <c r="J1484" s="12"/>
    </row>
    <row r="1485" spans="1:10" x14ac:dyDescent="0.25">
      <c r="A1485" s="17"/>
      <c r="B1485" s="12"/>
      <c r="C1485" s="16">
        <f>IF($B1485="","",IFERROR(INDEX('Products'!$B$6:$B$505,MATCH($B1485,'Products'!$A$6:$A$505,0)),"Unknown code"))</f>
      </c>
      <c r="D1485" s="12"/>
      <c r="E1485" s="14"/>
      <c r="F1485" s="14"/>
      <c r="G1485" s="15">
        <f>IF(OR($B1485="",$D1485=""),"",IF($F1485&lt;&gt;"",$F1485,IFERROR(IF($D1485="In",INDEX('Products'!$E$6:$E$505,MATCH($B1485,'Products'!$A$6:$A$505,0)),INDEX('Products'!$F$6:$F$505,MATCH($B1485,'Products'!$A$6:$A$505,0))),"")))</f>
      </c>
      <c r="H1485" s="15">
        <f>IF(OR($E1485="",$G1485=""),"",$E1485*$G1485)</f>
      </c>
      <c r="I1485" s="15">
        <f>IF(AND($D1485="Out",$E1485&lt;&gt;"",$G1485&lt;&gt;""),$E1485*($G1485-IFERROR(INDEX('Products'!$E$6:$E$505,MATCH($B1485,'Products'!$A$6:$A$505,0)),0)),"")</f>
      </c>
      <c r="J1485" s="12"/>
    </row>
    <row r="1486" spans="1:10" x14ac:dyDescent="0.25">
      <c r="A1486" s="17"/>
      <c r="B1486" s="12"/>
      <c r="C1486" s="16">
        <f>IF($B1486="","",IFERROR(INDEX('Products'!$B$6:$B$505,MATCH($B1486,'Products'!$A$6:$A$505,0)),"Unknown code"))</f>
      </c>
      <c r="D1486" s="12"/>
      <c r="E1486" s="14"/>
      <c r="F1486" s="14"/>
      <c r="G1486" s="15">
        <f>IF(OR($B1486="",$D1486=""),"",IF($F1486&lt;&gt;"",$F1486,IFERROR(IF($D1486="In",INDEX('Products'!$E$6:$E$505,MATCH($B1486,'Products'!$A$6:$A$505,0)),INDEX('Products'!$F$6:$F$505,MATCH($B1486,'Products'!$A$6:$A$505,0))),"")))</f>
      </c>
      <c r="H1486" s="15">
        <f>IF(OR($E1486="",$G1486=""),"",$E1486*$G1486)</f>
      </c>
      <c r="I1486" s="15">
        <f>IF(AND($D1486="Out",$E1486&lt;&gt;"",$G1486&lt;&gt;""),$E1486*($G1486-IFERROR(INDEX('Products'!$E$6:$E$505,MATCH($B1486,'Products'!$A$6:$A$505,0)),0)),"")</f>
      </c>
      <c r="J1486" s="12"/>
    </row>
    <row r="1487" spans="1:10" x14ac:dyDescent="0.25">
      <c r="A1487" s="17"/>
      <c r="B1487" s="12"/>
      <c r="C1487" s="16">
        <f>IF($B1487="","",IFERROR(INDEX('Products'!$B$6:$B$505,MATCH($B1487,'Products'!$A$6:$A$505,0)),"Unknown code"))</f>
      </c>
      <c r="D1487" s="12"/>
      <c r="E1487" s="14"/>
      <c r="F1487" s="14"/>
      <c r="G1487" s="15">
        <f>IF(OR($B1487="",$D1487=""),"",IF($F1487&lt;&gt;"",$F1487,IFERROR(IF($D1487="In",INDEX('Products'!$E$6:$E$505,MATCH($B1487,'Products'!$A$6:$A$505,0)),INDEX('Products'!$F$6:$F$505,MATCH($B1487,'Products'!$A$6:$A$505,0))),"")))</f>
      </c>
      <c r="H1487" s="15">
        <f>IF(OR($E1487="",$G1487=""),"",$E1487*$G1487)</f>
      </c>
      <c r="I1487" s="15">
        <f>IF(AND($D1487="Out",$E1487&lt;&gt;"",$G1487&lt;&gt;""),$E1487*($G1487-IFERROR(INDEX('Products'!$E$6:$E$505,MATCH($B1487,'Products'!$A$6:$A$505,0)),0)),"")</f>
      </c>
      <c r="J1487" s="12"/>
    </row>
    <row r="1488" spans="1:10" x14ac:dyDescent="0.25">
      <c r="A1488" s="17"/>
      <c r="B1488" s="12"/>
      <c r="C1488" s="16">
        <f>IF($B1488="","",IFERROR(INDEX('Products'!$B$6:$B$505,MATCH($B1488,'Products'!$A$6:$A$505,0)),"Unknown code"))</f>
      </c>
      <c r="D1488" s="12"/>
      <c r="E1488" s="14"/>
      <c r="F1488" s="14"/>
      <c r="G1488" s="15">
        <f>IF(OR($B1488="",$D1488=""),"",IF($F1488&lt;&gt;"",$F1488,IFERROR(IF($D1488="In",INDEX('Products'!$E$6:$E$505,MATCH($B1488,'Products'!$A$6:$A$505,0)),INDEX('Products'!$F$6:$F$505,MATCH($B1488,'Products'!$A$6:$A$505,0))),"")))</f>
      </c>
      <c r="H1488" s="15">
        <f>IF(OR($E1488="",$G1488=""),"",$E1488*$G1488)</f>
      </c>
      <c r="I1488" s="15">
        <f>IF(AND($D1488="Out",$E1488&lt;&gt;"",$G1488&lt;&gt;""),$E1488*($G1488-IFERROR(INDEX('Products'!$E$6:$E$505,MATCH($B1488,'Products'!$A$6:$A$505,0)),0)),"")</f>
      </c>
      <c r="J1488" s="12"/>
    </row>
    <row r="1489" spans="1:10" x14ac:dyDescent="0.25">
      <c r="A1489" s="17"/>
      <c r="B1489" s="12"/>
      <c r="C1489" s="16">
        <f>IF($B1489="","",IFERROR(INDEX('Products'!$B$6:$B$505,MATCH($B1489,'Products'!$A$6:$A$505,0)),"Unknown code"))</f>
      </c>
      <c r="D1489" s="12"/>
      <c r="E1489" s="14"/>
      <c r="F1489" s="14"/>
      <c r="G1489" s="15">
        <f>IF(OR($B1489="",$D1489=""),"",IF($F1489&lt;&gt;"",$F1489,IFERROR(IF($D1489="In",INDEX('Products'!$E$6:$E$505,MATCH($B1489,'Products'!$A$6:$A$505,0)),INDEX('Products'!$F$6:$F$505,MATCH($B1489,'Products'!$A$6:$A$505,0))),"")))</f>
      </c>
      <c r="H1489" s="15">
        <f>IF(OR($E1489="",$G1489=""),"",$E1489*$G1489)</f>
      </c>
      <c r="I1489" s="15">
        <f>IF(AND($D1489="Out",$E1489&lt;&gt;"",$G1489&lt;&gt;""),$E1489*($G1489-IFERROR(INDEX('Products'!$E$6:$E$505,MATCH($B1489,'Products'!$A$6:$A$505,0)),0)),"")</f>
      </c>
      <c r="J1489" s="12"/>
    </row>
    <row r="1490" spans="1:10" x14ac:dyDescent="0.25">
      <c r="A1490" s="17"/>
      <c r="B1490" s="12"/>
      <c r="C1490" s="16">
        <f>IF($B1490="","",IFERROR(INDEX('Products'!$B$6:$B$505,MATCH($B1490,'Products'!$A$6:$A$505,0)),"Unknown code"))</f>
      </c>
      <c r="D1490" s="12"/>
      <c r="E1490" s="14"/>
      <c r="F1490" s="14"/>
      <c r="G1490" s="15">
        <f>IF(OR($B1490="",$D1490=""),"",IF($F1490&lt;&gt;"",$F1490,IFERROR(IF($D1490="In",INDEX('Products'!$E$6:$E$505,MATCH($B1490,'Products'!$A$6:$A$505,0)),INDEX('Products'!$F$6:$F$505,MATCH($B1490,'Products'!$A$6:$A$505,0))),"")))</f>
      </c>
      <c r="H1490" s="15">
        <f>IF(OR($E1490="",$G1490=""),"",$E1490*$G1490)</f>
      </c>
      <c r="I1490" s="15">
        <f>IF(AND($D1490="Out",$E1490&lt;&gt;"",$G1490&lt;&gt;""),$E1490*($G1490-IFERROR(INDEX('Products'!$E$6:$E$505,MATCH($B1490,'Products'!$A$6:$A$505,0)),0)),"")</f>
      </c>
      <c r="J1490" s="12"/>
    </row>
    <row r="1491" spans="1:10" x14ac:dyDescent="0.25">
      <c r="A1491" s="17"/>
      <c r="B1491" s="12"/>
      <c r="C1491" s="16">
        <f>IF($B1491="","",IFERROR(INDEX('Products'!$B$6:$B$505,MATCH($B1491,'Products'!$A$6:$A$505,0)),"Unknown code"))</f>
      </c>
      <c r="D1491" s="12"/>
      <c r="E1491" s="14"/>
      <c r="F1491" s="14"/>
      <c r="G1491" s="15">
        <f>IF(OR($B1491="",$D1491=""),"",IF($F1491&lt;&gt;"",$F1491,IFERROR(IF($D1491="In",INDEX('Products'!$E$6:$E$505,MATCH($B1491,'Products'!$A$6:$A$505,0)),INDEX('Products'!$F$6:$F$505,MATCH($B1491,'Products'!$A$6:$A$505,0))),"")))</f>
      </c>
      <c r="H1491" s="15">
        <f>IF(OR($E1491="",$G1491=""),"",$E1491*$G1491)</f>
      </c>
      <c r="I1491" s="15">
        <f>IF(AND($D1491="Out",$E1491&lt;&gt;"",$G1491&lt;&gt;""),$E1491*($G1491-IFERROR(INDEX('Products'!$E$6:$E$505,MATCH($B1491,'Products'!$A$6:$A$505,0)),0)),"")</f>
      </c>
      <c r="J1491" s="12"/>
    </row>
    <row r="1492" spans="1:10" x14ac:dyDescent="0.25">
      <c r="A1492" s="17"/>
      <c r="B1492" s="12"/>
      <c r="C1492" s="16">
        <f>IF($B1492="","",IFERROR(INDEX('Products'!$B$6:$B$505,MATCH($B1492,'Products'!$A$6:$A$505,0)),"Unknown code"))</f>
      </c>
      <c r="D1492" s="12"/>
      <c r="E1492" s="14"/>
      <c r="F1492" s="14"/>
      <c r="G1492" s="15">
        <f>IF(OR($B1492="",$D1492=""),"",IF($F1492&lt;&gt;"",$F1492,IFERROR(IF($D1492="In",INDEX('Products'!$E$6:$E$505,MATCH($B1492,'Products'!$A$6:$A$505,0)),INDEX('Products'!$F$6:$F$505,MATCH($B1492,'Products'!$A$6:$A$505,0))),"")))</f>
      </c>
      <c r="H1492" s="15">
        <f>IF(OR($E1492="",$G1492=""),"",$E1492*$G1492)</f>
      </c>
      <c r="I1492" s="15">
        <f>IF(AND($D1492="Out",$E1492&lt;&gt;"",$G1492&lt;&gt;""),$E1492*($G1492-IFERROR(INDEX('Products'!$E$6:$E$505,MATCH($B1492,'Products'!$A$6:$A$505,0)),0)),"")</f>
      </c>
      <c r="J1492" s="12"/>
    </row>
    <row r="1493" spans="1:10" x14ac:dyDescent="0.25">
      <c r="A1493" s="17"/>
      <c r="B1493" s="12"/>
      <c r="C1493" s="16">
        <f>IF($B1493="","",IFERROR(INDEX('Products'!$B$6:$B$505,MATCH($B1493,'Products'!$A$6:$A$505,0)),"Unknown code"))</f>
      </c>
      <c r="D1493" s="12"/>
      <c r="E1493" s="14"/>
      <c r="F1493" s="14"/>
      <c r="G1493" s="15">
        <f>IF(OR($B1493="",$D1493=""),"",IF($F1493&lt;&gt;"",$F1493,IFERROR(IF($D1493="In",INDEX('Products'!$E$6:$E$505,MATCH($B1493,'Products'!$A$6:$A$505,0)),INDEX('Products'!$F$6:$F$505,MATCH($B1493,'Products'!$A$6:$A$505,0))),"")))</f>
      </c>
      <c r="H1493" s="15">
        <f>IF(OR($E1493="",$G1493=""),"",$E1493*$G1493)</f>
      </c>
      <c r="I1493" s="15">
        <f>IF(AND($D1493="Out",$E1493&lt;&gt;"",$G1493&lt;&gt;""),$E1493*($G1493-IFERROR(INDEX('Products'!$E$6:$E$505,MATCH($B1493,'Products'!$A$6:$A$505,0)),0)),"")</f>
      </c>
      <c r="J1493" s="12"/>
    </row>
    <row r="1494" spans="1:10" x14ac:dyDescent="0.25">
      <c r="A1494" s="17"/>
      <c r="B1494" s="12"/>
      <c r="C1494" s="16">
        <f>IF($B1494="","",IFERROR(INDEX('Products'!$B$6:$B$505,MATCH($B1494,'Products'!$A$6:$A$505,0)),"Unknown code"))</f>
      </c>
      <c r="D1494" s="12"/>
      <c r="E1494" s="14"/>
      <c r="F1494" s="14"/>
      <c r="G1494" s="15">
        <f>IF(OR($B1494="",$D1494=""),"",IF($F1494&lt;&gt;"",$F1494,IFERROR(IF($D1494="In",INDEX('Products'!$E$6:$E$505,MATCH($B1494,'Products'!$A$6:$A$505,0)),INDEX('Products'!$F$6:$F$505,MATCH($B1494,'Products'!$A$6:$A$505,0))),"")))</f>
      </c>
      <c r="H1494" s="15">
        <f>IF(OR($E1494="",$G1494=""),"",$E1494*$G1494)</f>
      </c>
      <c r="I1494" s="15">
        <f>IF(AND($D1494="Out",$E1494&lt;&gt;"",$G1494&lt;&gt;""),$E1494*($G1494-IFERROR(INDEX('Products'!$E$6:$E$505,MATCH($B1494,'Products'!$A$6:$A$505,0)),0)),"")</f>
      </c>
      <c r="J1494" s="12"/>
    </row>
    <row r="1495" spans="1:10" x14ac:dyDescent="0.25">
      <c r="A1495" s="17"/>
      <c r="B1495" s="12"/>
      <c r="C1495" s="16">
        <f>IF($B1495="","",IFERROR(INDEX('Products'!$B$6:$B$505,MATCH($B1495,'Products'!$A$6:$A$505,0)),"Unknown code"))</f>
      </c>
      <c r="D1495" s="12"/>
      <c r="E1495" s="14"/>
      <c r="F1495" s="14"/>
      <c r="G1495" s="15">
        <f>IF(OR($B1495="",$D1495=""),"",IF($F1495&lt;&gt;"",$F1495,IFERROR(IF($D1495="In",INDEX('Products'!$E$6:$E$505,MATCH($B1495,'Products'!$A$6:$A$505,0)),INDEX('Products'!$F$6:$F$505,MATCH($B1495,'Products'!$A$6:$A$505,0))),"")))</f>
      </c>
      <c r="H1495" s="15">
        <f>IF(OR($E1495="",$G1495=""),"",$E1495*$G1495)</f>
      </c>
      <c r="I1495" s="15">
        <f>IF(AND($D1495="Out",$E1495&lt;&gt;"",$G1495&lt;&gt;""),$E1495*($G1495-IFERROR(INDEX('Products'!$E$6:$E$505,MATCH($B1495,'Products'!$A$6:$A$505,0)),0)),"")</f>
      </c>
      <c r="J1495" s="12"/>
    </row>
    <row r="1496" spans="1:10" x14ac:dyDescent="0.25">
      <c r="A1496" s="17"/>
      <c r="B1496" s="12"/>
      <c r="C1496" s="16">
        <f>IF($B1496="","",IFERROR(INDEX('Products'!$B$6:$B$505,MATCH($B1496,'Products'!$A$6:$A$505,0)),"Unknown code"))</f>
      </c>
      <c r="D1496" s="12"/>
      <c r="E1496" s="14"/>
      <c r="F1496" s="14"/>
      <c r="G1496" s="15">
        <f>IF(OR($B1496="",$D1496=""),"",IF($F1496&lt;&gt;"",$F1496,IFERROR(IF($D1496="In",INDEX('Products'!$E$6:$E$505,MATCH($B1496,'Products'!$A$6:$A$505,0)),INDEX('Products'!$F$6:$F$505,MATCH($B1496,'Products'!$A$6:$A$505,0))),"")))</f>
      </c>
      <c r="H1496" s="15">
        <f>IF(OR($E1496="",$G1496=""),"",$E1496*$G1496)</f>
      </c>
      <c r="I1496" s="15">
        <f>IF(AND($D1496="Out",$E1496&lt;&gt;"",$G1496&lt;&gt;""),$E1496*($G1496-IFERROR(INDEX('Products'!$E$6:$E$505,MATCH($B1496,'Products'!$A$6:$A$505,0)),0)),"")</f>
      </c>
      <c r="J1496" s="12"/>
    </row>
    <row r="1497" spans="1:10" x14ac:dyDescent="0.25">
      <c r="A1497" s="17"/>
      <c r="B1497" s="12"/>
      <c r="C1497" s="16">
        <f>IF($B1497="","",IFERROR(INDEX('Products'!$B$6:$B$505,MATCH($B1497,'Products'!$A$6:$A$505,0)),"Unknown code"))</f>
      </c>
      <c r="D1497" s="12"/>
      <c r="E1497" s="14"/>
      <c r="F1497" s="14"/>
      <c r="G1497" s="15">
        <f>IF(OR($B1497="",$D1497=""),"",IF($F1497&lt;&gt;"",$F1497,IFERROR(IF($D1497="In",INDEX('Products'!$E$6:$E$505,MATCH($B1497,'Products'!$A$6:$A$505,0)),INDEX('Products'!$F$6:$F$505,MATCH($B1497,'Products'!$A$6:$A$505,0))),"")))</f>
      </c>
      <c r="H1497" s="15">
        <f>IF(OR($E1497="",$G1497=""),"",$E1497*$G1497)</f>
      </c>
      <c r="I1497" s="15">
        <f>IF(AND($D1497="Out",$E1497&lt;&gt;"",$G1497&lt;&gt;""),$E1497*($G1497-IFERROR(INDEX('Products'!$E$6:$E$505,MATCH($B1497,'Products'!$A$6:$A$505,0)),0)),"")</f>
      </c>
      <c r="J1497" s="12"/>
    </row>
    <row r="1498" spans="1:10" x14ac:dyDescent="0.25">
      <c r="A1498" s="17"/>
      <c r="B1498" s="12"/>
      <c r="C1498" s="16">
        <f>IF($B1498="","",IFERROR(INDEX('Products'!$B$6:$B$505,MATCH($B1498,'Products'!$A$6:$A$505,0)),"Unknown code"))</f>
      </c>
      <c r="D1498" s="12"/>
      <c r="E1498" s="14"/>
      <c r="F1498" s="14"/>
      <c r="G1498" s="15">
        <f>IF(OR($B1498="",$D1498=""),"",IF($F1498&lt;&gt;"",$F1498,IFERROR(IF($D1498="In",INDEX('Products'!$E$6:$E$505,MATCH($B1498,'Products'!$A$6:$A$505,0)),INDEX('Products'!$F$6:$F$505,MATCH($B1498,'Products'!$A$6:$A$505,0))),"")))</f>
      </c>
      <c r="H1498" s="15">
        <f>IF(OR($E1498="",$G1498=""),"",$E1498*$G1498)</f>
      </c>
      <c r="I1498" s="15">
        <f>IF(AND($D1498="Out",$E1498&lt;&gt;"",$G1498&lt;&gt;""),$E1498*($G1498-IFERROR(INDEX('Products'!$E$6:$E$505,MATCH($B1498,'Products'!$A$6:$A$505,0)),0)),"")</f>
      </c>
      <c r="J1498" s="12"/>
    </row>
    <row r="1499" spans="1:10" x14ac:dyDescent="0.25">
      <c r="A1499" s="17"/>
      <c r="B1499" s="12"/>
      <c r="C1499" s="16">
        <f>IF($B1499="","",IFERROR(INDEX('Products'!$B$6:$B$505,MATCH($B1499,'Products'!$A$6:$A$505,0)),"Unknown code"))</f>
      </c>
      <c r="D1499" s="12"/>
      <c r="E1499" s="14"/>
      <c r="F1499" s="14"/>
      <c r="G1499" s="15">
        <f>IF(OR($B1499="",$D1499=""),"",IF($F1499&lt;&gt;"",$F1499,IFERROR(IF($D1499="In",INDEX('Products'!$E$6:$E$505,MATCH($B1499,'Products'!$A$6:$A$505,0)),INDEX('Products'!$F$6:$F$505,MATCH($B1499,'Products'!$A$6:$A$505,0))),"")))</f>
      </c>
      <c r="H1499" s="15">
        <f>IF(OR($E1499="",$G1499=""),"",$E1499*$G1499)</f>
      </c>
      <c r="I1499" s="15">
        <f>IF(AND($D1499="Out",$E1499&lt;&gt;"",$G1499&lt;&gt;""),$E1499*($G1499-IFERROR(INDEX('Products'!$E$6:$E$505,MATCH($B1499,'Products'!$A$6:$A$505,0)),0)),"")</f>
      </c>
      <c r="J1499" s="12"/>
    </row>
    <row r="1500" spans="1:10" x14ac:dyDescent="0.25">
      <c r="A1500" s="17"/>
      <c r="B1500" s="12"/>
      <c r="C1500" s="16">
        <f>IF($B1500="","",IFERROR(INDEX('Products'!$B$6:$B$505,MATCH($B1500,'Products'!$A$6:$A$505,0)),"Unknown code"))</f>
      </c>
      <c r="D1500" s="12"/>
      <c r="E1500" s="14"/>
      <c r="F1500" s="14"/>
      <c r="G1500" s="15">
        <f>IF(OR($B1500="",$D1500=""),"",IF($F1500&lt;&gt;"",$F1500,IFERROR(IF($D1500="In",INDEX('Products'!$E$6:$E$505,MATCH($B1500,'Products'!$A$6:$A$505,0)),INDEX('Products'!$F$6:$F$505,MATCH($B1500,'Products'!$A$6:$A$505,0))),"")))</f>
      </c>
      <c r="H1500" s="15">
        <f>IF(OR($E1500="",$G1500=""),"",$E1500*$G1500)</f>
      </c>
      <c r="I1500" s="15">
        <f>IF(AND($D1500="Out",$E1500&lt;&gt;"",$G1500&lt;&gt;""),$E1500*($G1500-IFERROR(INDEX('Products'!$E$6:$E$505,MATCH($B1500,'Products'!$A$6:$A$505,0)),0)),"")</f>
      </c>
      <c r="J1500" s="12"/>
    </row>
    <row r="1501" spans="1:10" x14ac:dyDescent="0.25">
      <c r="A1501" s="17"/>
      <c r="B1501" s="12"/>
      <c r="C1501" s="16">
        <f>IF($B1501="","",IFERROR(INDEX('Products'!$B$6:$B$505,MATCH($B1501,'Products'!$A$6:$A$505,0)),"Unknown code"))</f>
      </c>
      <c r="D1501" s="12"/>
      <c r="E1501" s="14"/>
      <c r="F1501" s="14"/>
      <c r="G1501" s="15">
        <f>IF(OR($B1501="",$D1501=""),"",IF($F1501&lt;&gt;"",$F1501,IFERROR(IF($D1501="In",INDEX('Products'!$E$6:$E$505,MATCH($B1501,'Products'!$A$6:$A$505,0)),INDEX('Products'!$F$6:$F$505,MATCH($B1501,'Products'!$A$6:$A$505,0))),"")))</f>
      </c>
      <c r="H1501" s="15">
        <f>IF(OR($E1501="",$G1501=""),"",$E1501*$G1501)</f>
      </c>
      <c r="I1501" s="15">
        <f>IF(AND($D1501="Out",$E1501&lt;&gt;"",$G1501&lt;&gt;""),$E1501*($G1501-IFERROR(INDEX('Products'!$E$6:$E$505,MATCH($B1501,'Products'!$A$6:$A$505,0)),0)),"")</f>
      </c>
      <c r="J1501" s="12"/>
    </row>
    <row r="1502" spans="1:10" x14ac:dyDescent="0.25">
      <c r="A1502" s="17"/>
      <c r="B1502" s="12"/>
      <c r="C1502" s="16">
        <f>IF($B1502="","",IFERROR(INDEX('Products'!$B$6:$B$505,MATCH($B1502,'Products'!$A$6:$A$505,0)),"Unknown code"))</f>
      </c>
      <c r="D1502" s="12"/>
      <c r="E1502" s="14"/>
      <c r="F1502" s="14"/>
      <c r="G1502" s="15">
        <f>IF(OR($B1502="",$D1502=""),"",IF($F1502&lt;&gt;"",$F1502,IFERROR(IF($D1502="In",INDEX('Products'!$E$6:$E$505,MATCH($B1502,'Products'!$A$6:$A$505,0)),INDEX('Products'!$F$6:$F$505,MATCH($B1502,'Products'!$A$6:$A$505,0))),"")))</f>
      </c>
      <c r="H1502" s="15">
        <f>IF(OR($E1502="",$G1502=""),"",$E1502*$G1502)</f>
      </c>
      <c r="I1502" s="15">
        <f>IF(AND($D1502="Out",$E1502&lt;&gt;"",$G1502&lt;&gt;""),$E1502*($G1502-IFERROR(INDEX('Products'!$E$6:$E$505,MATCH($B1502,'Products'!$A$6:$A$505,0)),0)),"")</f>
      </c>
      <c r="J1502" s="12"/>
    </row>
    <row r="1503" spans="1:10" x14ac:dyDescent="0.25">
      <c r="A1503" s="17"/>
      <c r="B1503" s="12"/>
      <c r="C1503" s="16">
        <f>IF($B1503="","",IFERROR(INDEX('Products'!$B$6:$B$505,MATCH($B1503,'Products'!$A$6:$A$505,0)),"Unknown code"))</f>
      </c>
      <c r="D1503" s="12"/>
      <c r="E1503" s="14"/>
      <c r="F1503" s="14"/>
      <c r="G1503" s="15">
        <f>IF(OR($B1503="",$D1503=""),"",IF($F1503&lt;&gt;"",$F1503,IFERROR(IF($D1503="In",INDEX('Products'!$E$6:$E$505,MATCH($B1503,'Products'!$A$6:$A$505,0)),INDEX('Products'!$F$6:$F$505,MATCH($B1503,'Products'!$A$6:$A$505,0))),"")))</f>
      </c>
      <c r="H1503" s="15">
        <f>IF(OR($E1503="",$G1503=""),"",$E1503*$G1503)</f>
      </c>
      <c r="I1503" s="15">
        <f>IF(AND($D1503="Out",$E1503&lt;&gt;"",$G1503&lt;&gt;""),$E1503*($G1503-IFERROR(INDEX('Products'!$E$6:$E$505,MATCH($B1503,'Products'!$A$6:$A$505,0)),0)),"")</f>
      </c>
      <c r="J1503" s="12"/>
    </row>
    <row r="1504" spans="1:10" x14ac:dyDescent="0.25">
      <c r="A1504" s="17"/>
      <c r="B1504" s="12"/>
      <c r="C1504" s="16">
        <f>IF($B1504="","",IFERROR(INDEX('Products'!$B$6:$B$505,MATCH($B1504,'Products'!$A$6:$A$505,0)),"Unknown code"))</f>
      </c>
      <c r="D1504" s="12"/>
      <c r="E1504" s="14"/>
      <c r="F1504" s="14"/>
      <c r="G1504" s="15">
        <f>IF(OR($B1504="",$D1504=""),"",IF($F1504&lt;&gt;"",$F1504,IFERROR(IF($D1504="In",INDEX('Products'!$E$6:$E$505,MATCH($B1504,'Products'!$A$6:$A$505,0)),INDEX('Products'!$F$6:$F$505,MATCH($B1504,'Products'!$A$6:$A$505,0))),"")))</f>
      </c>
      <c r="H1504" s="15">
        <f>IF(OR($E1504="",$G1504=""),"",$E1504*$G1504)</f>
      </c>
      <c r="I1504" s="15">
        <f>IF(AND($D1504="Out",$E1504&lt;&gt;"",$G1504&lt;&gt;""),$E1504*($G1504-IFERROR(INDEX('Products'!$E$6:$E$505,MATCH($B1504,'Products'!$A$6:$A$505,0)),0)),"")</f>
      </c>
      <c r="J1504" s="12"/>
    </row>
    <row r="1505" spans="1:10" x14ac:dyDescent="0.25">
      <c r="A1505" s="17"/>
      <c r="B1505" s="12"/>
      <c r="C1505" s="16">
        <f>IF($B1505="","",IFERROR(INDEX('Products'!$B$6:$B$505,MATCH($B1505,'Products'!$A$6:$A$505,0)),"Unknown code"))</f>
      </c>
      <c r="D1505" s="12"/>
      <c r="E1505" s="14"/>
      <c r="F1505" s="14"/>
      <c r="G1505" s="15">
        <f>IF(OR($B1505="",$D1505=""),"",IF($F1505&lt;&gt;"",$F1505,IFERROR(IF($D1505="In",INDEX('Products'!$E$6:$E$505,MATCH($B1505,'Products'!$A$6:$A$505,0)),INDEX('Products'!$F$6:$F$505,MATCH($B1505,'Products'!$A$6:$A$505,0))),"")))</f>
      </c>
      <c r="H1505" s="15">
        <f>IF(OR($E1505="",$G1505=""),"",$E1505*$G1505)</f>
      </c>
      <c r="I1505" s="15">
        <f>IF(AND($D1505="Out",$E1505&lt;&gt;"",$G1505&lt;&gt;""),$E1505*($G1505-IFERROR(INDEX('Products'!$E$6:$E$505,MATCH($B1505,'Products'!$A$6:$A$505,0)),0)),"")</f>
      </c>
      <c r="J1505" s="12"/>
    </row>
    <row r="1506" spans="1:10" x14ac:dyDescent="0.25">
      <c r="A1506" s="17"/>
      <c r="B1506" s="12"/>
      <c r="C1506" s="16">
        <f>IF($B1506="","",IFERROR(INDEX('Products'!$B$6:$B$505,MATCH($B1506,'Products'!$A$6:$A$505,0)),"Unknown code"))</f>
      </c>
      <c r="D1506" s="12"/>
      <c r="E1506" s="14"/>
      <c r="F1506" s="14"/>
      <c r="G1506" s="15">
        <f>IF(OR($B1506="",$D1506=""),"",IF($F1506&lt;&gt;"",$F1506,IFERROR(IF($D1506="In",INDEX('Products'!$E$6:$E$505,MATCH($B1506,'Products'!$A$6:$A$505,0)),INDEX('Products'!$F$6:$F$505,MATCH($B1506,'Products'!$A$6:$A$505,0))),"")))</f>
      </c>
      <c r="H1506" s="15">
        <f>IF(OR($E1506="",$G1506=""),"",$E1506*$G1506)</f>
      </c>
      <c r="I1506" s="15">
        <f>IF(AND($D1506="Out",$E1506&lt;&gt;"",$G1506&lt;&gt;""),$E1506*($G1506-IFERROR(INDEX('Products'!$E$6:$E$505,MATCH($B1506,'Products'!$A$6:$A$505,0)),0)),"")</f>
      </c>
      <c r="J1506" s="12"/>
    </row>
    <row r="1507" spans="1:10" x14ac:dyDescent="0.25">
      <c r="A1507" s="17"/>
      <c r="B1507" s="12"/>
      <c r="C1507" s="16">
        <f>IF($B1507="","",IFERROR(INDEX('Products'!$B$6:$B$505,MATCH($B1507,'Products'!$A$6:$A$505,0)),"Unknown code"))</f>
      </c>
      <c r="D1507" s="12"/>
      <c r="E1507" s="14"/>
      <c r="F1507" s="14"/>
      <c r="G1507" s="15">
        <f>IF(OR($B1507="",$D1507=""),"",IF($F1507&lt;&gt;"",$F1507,IFERROR(IF($D1507="In",INDEX('Products'!$E$6:$E$505,MATCH($B1507,'Products'!$A$6:$A$505,0)),INDEX('Products'!$F$6:$F$505,MATCH($B1507,'Products'!$A$6:$A$505,0))),"")))</f>
      </c>
      <c r="H1507" s="15">
        <f>IF(OR($E1507="",$G1507=""),"",$E1507*$G1507)</f>
      </c>
      <c r="I1507" s="15">
        <f>IF(AND($D1507="Out",$E1507&lt;&gt;"",$G1507&lt;&gt;""),$E1507*($G1507-IFERROR(INDEX('Products'!$E$6:$E$505,MATCH($B1507,'Products'!$A$6:$A$505,0)),0)),"")</f>
      </c>
      <c r="J1507" s="12"/>
    </row>
    <row r="1508" spans="1:10" x14ac:dyDescent="0.25">
      <c r="A1508" s="17"/>
      <c r="B1508" s="12"/>
      <c r="C1508" s="16">
        <f>IF($B1508="","",IFERROR(INDEX('Products'!$B$6:$B$505,MATCH($B1508,'Products'!$A$6:$A$505,0)),"Unknown code"))</f>
      </c>
      <c r="D1508" s="12"/>
      <c r="E1508" s="14"/>
      <c r="F1508" s="14"/>
      <c r="G1508" s="15">
        <f>IF(OR($B1508="",$D1508=""),"",IF($F1508&lt;&gt;"",$F1508,IFERROR(IF($D1508="In",INDEX('Products'!$E$6:$E$505,MATCH($B1508,'Products'!$A$6:$A$505,0)),INDEX('Products'!$F$6:$F$505,MATCH($B1508,'Products'!$A$6:$A$505,0))),"")))</f>
      </c>
      <c r="H1508" s="15">
        <f>IF(OR($E1508="",$G1508=""),"",$E1508*$G1508)</f>
      </c>
      <c r="I1508" s="15">
        <f>IF(AND($D1508="Out",$E1508&lt;&gt;"",$G1508&lt;&gt;""),$E1508*($G1508-IFERROR(INDEX('Products'!$E$6:$E$505,MATCH($B1508,'Products'!$A$6:$A$505,0)),0)),"")</f>
      </c>
      <c r="J1508" s="12"/>
    </row>
    <row r="1509" spans="1:10" x14ac:dyDescent="0.25">
      <c r="A1509" s="17"/>
      <c r="B1509" s="12"/>
      <c r="C1509" s="16">
        <f>IF($B1509="","",IFERROR(INDEX('Products'!$B$6:$B$505,MATCH($B1509,'Products'!$A$6:$A$505,0)),"Unknown code"))</f>
      </c>
      <c r="D1509" s="12"/>
      <c r="E1509" s="14"/>
      <c r="F1509" s="14"/>
      <c r="G1509" s="15">
        <f>IF(OR($B1509="",$D1509=""),"",IF($F1509&lt;&gt;"",$F1509,IFERROR(IF($D1509="In",INDEX('Products'!$E$6:$E$505,MATCH($B1509,'Products'!$A$6:$A$505,0)),INDEX('Products'!$F$6:$F$505,MATCH($B1509,'Products'!$A$6:$A$505,0))),"")))</f>
      </c>
      <c r="H1509" s="15">
        <f>IF(OR($E1509="",$G1509=""),"",$E1509*$G1509)</f>
      </c>
      <c r="I1509" s="15">
        <f>IF(AND($D1509="Out",$E1509&lt;&gt;"",$G1509&lt;&gt;""),$E1509*($G1509-IFERROR(INDEX('Products'!$E$6:$E$505,MATCH($B1509,'Products'!$A$6:$A$505,0)),0)),"")</f>
      </c>
      <c r="J1509" s="12"/>
    </row>
    <row r="1510" spans="1:10" x14ac:dyDescent="0.25">
      <c r="A1510" s="17"/>
      <c r="B1510" s="12"/>
      <c r="C1510" s="16">
        <f>IF($B1510="","",IFERROR(INDEX('Products'!$B$6:$B$505,MATCH($B1510,'Products'!$A$6:$A$505,0)),"Unknown code"))</f>
      </c>
      <c r="D1510" s="12"/>
      <c r="E1510" s="14"/>
      <c r="F1510" s="14"/>
      <c r="G1510" s="15">
        <f>IF(OR($B1510="",$D1510=""),"",IF($F1510&lt;&gt;"",$F1510,IFERROR(IF($D1510="In",INDEX('Products'!$E$6:$E$505,MATCH($B1510,'Products'!$A$6:$A$505,0)),INDEX('Products'!$F$6:$F$505,MATCH($B1510,'Products'!$A$6:$A$505,0))),"")))</f>
      </c>
      <c r="H1510" s="15">
        <f>IF(OR($E1510="",$G1510=""),"",$E1510*$G1510)</f>
      </c>
      <c r="I1510" s="15">
        <f>IF(AND($D1510="Out",$E1510&lt;&gt;"",$G1510&lt;&gt;""),$E1510*($G1510-IFERROR(INDEX('Products'!$E$6:$E$505,MATCH($B1510,'Products'!$A$6:$A$505,0)),0)),"")</f>
      </c>
      <c r="J1510" s="12"/>
    </row>
    <row r="1511" spans="1:10" x14ac:dyDescent="0.25">
      <c r="A1511" s="17"/>
      <c r="B1511" s="12"/>
      <c r="C1511" s="16">
        <f>IF($B1511="","",IFERROR(INDEX('Products'!$B$6:$B$505,MATCH($B1511,'Products'!$A$6:$A$505,0)),"Unknown code"))</f>
      </c>
      <c r="D1511" s="12"/>
      <c r="E1511" s="14"/>
      <c r="F1511" s="14"/>
      <c r="G1511" s="15">
        <f>IF(OR($B1511="",$D1511=""),"",IF($F1511&lt;&gt;"",$F1511,IFERROR(IF($D1511="In",INDEX('Products'!$E$6:$E$505,MATCH($B1511,'Products'!$A$6:$A$505,0)),INDEX('Products'!$F$6:$F$505,MATCH($B1511,'Products'!$A$6:$A$505,0))),"")))</f>
      </c>
      <c r="H1511" s="15">
        <f>IF(OR($E1511="",$G1511=""),"",$E1511*$G1511)</f>
      </c>
      <c r="I1511" s="15">
        <f>IF(AND($D1511="Out",$E1511&lt;&gt;"",$G1511&lt;&gt;""),$E1511*($G1511-IFERROR(INDEX('Products'!$E$6:$E$505,MATCH($B1511,'Products'!$A$6:$A$505,0)),0)),"")</f>
      </c>
      <c r="J1511" s="12"/>
    </row>
    <row r="1512" spans="1:10" x14ac:dyDescent="0.25">
      <c r="A1512" s="17"/>
      <c r="B1512" s="12"/>
      <c r="C1512" s="16">
        <f>IF($B1512="","",IFERROR(INDEX('Products'!$B$6:$B$505,MATCH($B1512,'Products'!$A$6:$A$505,0)),"Unknown code"))</f>
      </c>
      <c r="D1512" s="12"/>
      <c r="E1512" s="14"/>
      <c r="F1512" s="14"/>
      <c r="G1512" s="15">
        <f>IF(OR($B1512="",$D1512=""),"",IF($F1512&lt;&gt;"",$F1512,IFERROR(IF($D1512="In",INDEX('Products'!$E$6:$E$505,MATCH($B1512,'Products'!$A$6:$A$505,0)),INDEX('Products'!$F$6:$F$505,MATCH($B1512,'Products'!$A$6:$A$505,0))),"")))</f>
      </c>
      <c r="H1512" s="15">
        <f>IF(OR($E1512="",$G1512=""),"",$E1512*$G1512)</f>
      </c>
      <c r="I1512" s="15">
        <f>IF(AND($D1512="Out",$E1512&lt;&gt;"",$G1512&lt;&gt;""),$E1512*($G1512-IFERROR(INDEX('Products'!$E$6:$E$505,MATCH($B1512,'Products'!$A$6:$A$505,0)),0)),"")</f>
      </c>
      <c r="J1512" s="12"/>
    </row>
    <row r="1513" spans="1:10" x14ac:dyDescent="0.25">
      <c r="A1513" s="17"/>
      <c r="B1513" s="12"/>
      <c r="C1513" s="16">
        <f>IF($B1513="","",IFERROR(INDEX('Products'!$B$6:$B$505,MATCH($B1513,'Products'!$A$6:$A$505,0)),"Unknown code"))</f>
      </c>
      <c r="D1513" s="12"/>
      <c r="E1513" s="14"/>
      <c r="F1513" s="14"/>
      <c r="G1513" s="15">
        <f>IF(OR($B1513="",$D1513=""),"",IF($F1513&lt;&gt;"",$F1513,IFERROR(IF($D1513="In",INDEX('Products'!$E$6:$E$505,MATCH($B1513,'Products'!$A$6:$A$505,0)),INDEX('Products'!$F$6:$F$505,MATCH($B1513,'Products'!$A$6:$A$505,0))),"")))</f>
      </c>
      <c r="H1513" s="15">
        <f>IF(OR($E1513="",$G1513=""),"",$E1513*$G1513)</f>
      </c>
      <c r="I1513" s="15">
        <f>IF(AND($D1513="Out",$E1513&lt;&gt;"",$G1513&lt;&gt;""),$E1513*($G1513-IFERROR(INDEX('Products'!$E$6:$E$505,MATCH($B1513,'Products'!$A$6:$A$505,0)),0)),"")</f>
      </c>
      <c r="J1513" s="12"/>
    </row>
    <row r="1514" spans="1:10" x14ac:dyDescent="0.25">
      <c r="A1514" s="17"/>
      <c r="B1514" s="12"/>
      <c r="C1514" s="16">
        <f>IF($B1514="","",IFERROR(INDEX('Products'!$B$6:$B$505,MATCH($B1514,'Products'!$A$6:$A$505,0)),"Unknown code"))</f>
      </c>
      <c r="D1514" s="12"/>
      <c r="E1514" s="14"/>
      <c r="F1514" s="14"/>
      <c r="G1514" s="15">
        <f>IF(OR($B1514="",$D1514=""),"",IF($F1514&lt;&gt;"",$F1514,IFERROR(IF($D1514="In",INDEX('Products'!$E$6:$E$505,MATCH($B1514,'Products'!$A$6:$A$505,0)),INDEX('Products'!$F$6:$F$505,MATCH($B1514,'Products'!$A$6:$A$505,0))),"")))</f>
      </c>
      <c r="H1514" s="15">
        <f>IF(OR($E1514="",$G1514=""),"",$E1514*$G1514)</f>
      </c>
      <c r="I1514" s="15">
        <f>IF(AND($D1514="Out",$E1514&lt;&gt;"",$G1514&lt;&gt;""),$E1514*($G1514-IFERROR(INDEX('Products'!$E$6:$E$505,MATCH($B1514,'Products'!$A$6:$A$505,0)),0)),"")</f>
      </c>
      <c r="J1514" s="12"/>
    </row>
    <row r="1515" spans="1:10" x14ac:dyDescent="0.25">
      <c r="A1515" s="17"/>
      <c r="B1515" s="12"/>
      <c r="C1515" s="16">
        <f>IF($B1515="","",IFERROR(INDEX('Products'!$B$6:$B$505,MATCH($B1515,'Products'!$A$6:$A$505,0)),"Unknown code"))</f>
      </c>
      <c r="D1515" s="12"/>
      <c r="E1515" s="14"/>
      <c r="F1515" s="14"/>
      <c r="G1515" s="15">
        <f>IF(OR($B1515="",$D1515=""),"",IF($F1515&lt;&gt;"",$F1515,IFERROR(IF($D1515="In",INDEX('Products'!$E$6:$E$505,MATCH($B1515,'Products'!$A$6:$A$505,0)),INDEX('Products'!$F$6:$F$505,MATCH($B1515,'Products'!$A$6:$A$505,0))),"")))</f>
      </c>
      <c r="H1515" s="15">
        <f>IF(OR($E1515="",$G1515=""),"",$E1515*$G1515)</f>
      </c>
      <c r="I1515" s="15">
        <f>IF(AND($D1515="Out",$E1515&lt;&gt;"",$G1515&lt;&gt;""),$E1515*($G1515-IFERROR(INDEX('Products'!$E$6:$E$505,MATCH($B1515,'Products'!$A$6:$A$505,0)),0)),"")</f>
      </c>
      <c r="J1515" s="12"/>
    </row>
    <row r="1516" spans="1:10" x14ac:dyDescent="0.25">
      <c r="A1516" s="17"/>
      <c r="B1516" s="12"/>
      <c r="C1516" s="16">
        <f>IF($B1516="","",IFERROR(INDEX('Products'!$B$6:$B$505,MATCH($B1516,'Products'!$A$6:$A$505,0)),"Unknown code"))</f>
      </c>
      <c r="D1516" s="12"/>
      <c r="E1516" s="14"/>
      <c r="F1516" s="14"/>
      <c r="G1516" s="15">
        <f>IF(OR($B1516="",$D1516=""),"",IF($F1516&lt;&gt;"",$F1516,IFERROR(IF($D1516="In",INDEX('Products'!$E$6:$E$505,MATCH($B1516,'Products'!$A$6:$A$505,0)),INDEX('Products'!$F$6:$F$505,MATCH($B1516,'Products'!$A$6:$A$505,0))),"")))</f>
      </c>
      <c r="H1516" s="15">
        <f>IF(OR($E1516="",$G1516=""),"",$E1516*$G1516)</f>
      </c>
      <c r="I1516" s="15">
        <f>IF(AND($D1516="Out",$E1516&lt;&gt;"",$G1516&lt;&gt;""),$E1516*($G1516-IFERROR(INDEX('Products'!$E$6:$E$505,MATCH($B1516,'Products'!$A$6:$A$505,0)),0)),"")</f>
      </c>
      <c r="J1516" s="12"/>
    </row>
    <row r="1517" spans="1:10" x14ac:dyDescent="0.25">
      <c r="A1517" s="17"/>
      <c r="B1517" s="12"/>
      <c r="C1517" s="16">
        <f>IF($B1517="","",IFERROR(INDEX('Products'!$B$6:$B$505,MATCH($B1517,'Products'!$A$6:$A$505,0)),"Unknown code"))</f>
      </c>
      <c r="D1517" s="12"/>
      <c r="E1517" s="14"/>
      <c r="F1517" s="14"/>
      <c r="G1517" s="15">
        <f>IF(OR($B1517="",$D1517=""),"",IF($F1517&lt;&gt;"",$F1517,IFERROR(IF($D1517="In",INDEX('Products'!$E$6:$E$505,MATCH($B1517,'Products'!$A$6:$A$505,0)),INDEX('Products'!$F$6:$F$505,MATCH($B1517,'Products'!$A$6:$A$505,0))),"")))</f>
      </c>
      <c r="H1517" s="15">
        <f>IF(OR($E1517="",$G1517=""),"",$E1517*$G1517)</f>
      </c>
      <c r="I1517" s="15">
        <f>IF(AND($D1517="Out",$E1517&lt;&gt;"",$G1517&lt;&gt;""),$E1517*($G1517-IFERROR(INDEX('Products'!$E$6:$E$505,MATCH($B1517,'Products'!$A$6:$A$505,0)),0)),"")</f>
      </c>
      <c r="J1517" s="12"/>
    </row>
    <row r="1518" spans="1:10" x14ac:dyDescent="0.25">
      <c r="A1518" s="17"/>
      <c r="B1518" s="12"/>
      <c r="C1518" s="16">
        <f>IF($B1518="","",IFERROR(INDEX('Products'!$B$6:$B$505,MATCH($B1518,'Products'!$A$6:$A$505,0)),"Unknown code"))</f>
      </c>
      <c r="D1518" s="12"/>
      <c r="E1518" s="14"/>
      <c r="F1518" s="14"/>
      <c r="G1518" s="15">
        <f>IF(OR($B1518="",$D1518=""),"",IF($F1518&lt;&gt;"",$F1518,IFERROR(IF($D1518="In",INDEX('Products'!$E$6:$E$505,MATCH($B1518,'Products'!$A$6:$A$505,0)),INDEX('Products'!$F$6:$F$505,MATCH($B1518,'Products'!$A$6:$A$505,0))),"")))</f>
      </c>
      <c r="H1518" s="15">
        <f>IF(OR($E1518="",$G1518=""),"",$E1518*$G1518)</f>
      </c>
      <c r="I1518" s="15">
        <f>IF(AND($D1518="Out",$E1518&lt;&gt;"",$G1518&lt;&gt;""),$E1518*($G1518-IFERROR(INDEX('Products'!$E$6:$E$505,MATCH($B1518,'Products'!$A$6:$A$505,0)),0)),"")</f>
      </c>
      <c r="J1518" s="12"/>
    </row>
    <row r="1519" spans="1:10" x14ac:dyDescent="0.25">
      <c r="A1519" s="17"/>
      <c r="B1519" s="12"/>
      <c r="C1519" s="16">
        <f>IF($B1519="","",IFERROR(INDEX('Products'!$B$6:$B$505,MATCH($B1519,'Products'!$A$6:$A$505,0)),"Unknown code"))</f>
      </c>
      <c r="D1519" s="12"/>
      <c r="E1519" s="14"/>
      <c r="F1519" s="14"/>
      <c r="G1519" s="15">
        <f>IF(OR($B1519="",$D1519=""),"",IF($F1519&lt;&gt;"",$F1519,IFERROR(IF($D1519="In",INDEX('Products'!$E$6:$E$505,MATCH($B1519,'Products'!$A$6:$A$505,0)),INDEX('Products'!$F$6:$F$505,MATCH($B1519,'Products'!$A$6:$A$505,0))),"")))</f>
      </c>
      <c r="H1519" s="15">
        <f>IF(OR($E1519="",$G1519=""),"",$E1519*$G1519)</f>
      </c>
      <c r="I1519" s="15">
        <f>IF(AND($D1519="Out",$E1519&lt;&gt;"",$G1519&lt;&gt;""),$E1519*($G1519-IFERROR(INDEX('Products'!$E$6:$E$505,MATCH($B1519,'Products'!$A$6:$A$505,0)),0)),"")</f>
      </c>
      <c r="J1519" s="12"/>
    </row>
    <row r="1520" spans="1:10" x14ac:dyDescent="0.25">
      <c r="A1520" s="17"/>
      <c r="B1520" s="12"/>
      <c r="C1520" s="16">
        <f>IF($B1520="","",IFERROR(INDEX('Products'!$B$6:$B$505,MATCH($B1520,'Products'!$A$6:$A$505,0)),"Unknown code"))</f>
      </c>
      <c r="D1520" s="12"/>
      <c r="E1520" s="14"/>
      <c r="F1520" s="14"/>
      <c r="G1520" s="15">
        <f>IF(OR($B1520="",$D1520=""),"",IF($F1520&lt;&gt;"",$F1520,IFERROR(IF($D1520="In",INDEX('Products'!$E$6:$E$505,MATCH($B1520,'Products'!$A$6:$A$505,0)),INDEX('Products'!$F$6:$F$505,MATCH($B1520,'Products'!$A$6:$A$505,0))),"")))</f>
      </c>
      <c r="H1520" s="15">
        <f>IF(OR($E1520="",$G1520=""),"",$E1520*$G1520)</f>
      </c>
      <c r="I1520" s="15">
        <f>IF(AND($D1520="Out",$E1520&lt;&gt;"",$G1520&lt;&gt;""),$E1520*($G1520-IFERROR(INDEX('Products'!$E$6:$E$505,MATCH($B1520,'Products'!$A$6:$A$505,0)),0)),"")</f>
      </c>
      <c r="J1520" s="12"/>
    </row>
    <row r="1521" spans="1:10" x14ac:dyDescent="0.25">
      <c r="A1521" s="17"/>
      <c r="B1521" s="12"/>
      <c r="C1521" s="16">
        <f>IF($B1521="","",IFERROR(INDEX('Products'!$B$6:$B$505,MATCH($B1521,'Products'!$A$6:$A$505,0)),"Unknown code"))</f>
      </c>
      <c r="D1521" s="12"/>
      <c r="E1521" s="14"/>
      <c r="F1521" s="14"/>
      <c r="G1521" s="15">
        <f>IF(OR($B1521="",$D1521=""),"",IF($F1521&lt;&gt;"",$F1521,IFERROR(IF($D1521="In",INDEX('Products'!$E$6:$E$505,MATCH($B1521,'Products'!$A$6:$A$505,0)),INDEX('Products'!$F$6:$F$505,MATCH($B1521,'Products'!$A$6:$A$505,0))),"")))</f>
      </c>
      <c r="H1521" s="15">
        <f>IF(OR($E1521="",$G1521=""),"",$E1521*$G1521)</f>
      </c>
      <c r="I1521" s="15">
        <f>IF(AND($D1521="Out",$E1521&lt;&gt;"",$G1521&lt;&gt;""),$E1521*($G1521-IFERROR(INDEX('Products'!$E$6:$E$505,MATCH($B1521,'Products'!$A$6:$A$505,0)),0)),"")</f>
      </c>
      <c r="J1521" s="12"/>
    </row>
    <row r="1522" spans="1:10" x14ac:dyDescent="0.25">
      <c r="A1522" s="17"/>
      <c r="B1522" s="12"/>
      <c r="C1522" s="16">
        <f>IF($B1522="","",IFERROR(INDEX('Products'!$B$6:$B$505,MATCH($B1522,'Products'!$A$6:$A$505,0)),"Unknown code"))</f>
      </c>
      <c r="D1522" s="12"/>
      <c r="E1522" s="14"/>
      <c r="F1522" s="14"/>
      <c r="G1522" s="15">
        <f>IF(OR($B1522="",$D1522=""),"",IF($F1522&lt;&gt;"",$F1522,IFERROR(IF($D1522="In",INDEX('Products'!$E$6:$E$505,MATCH($B1522,'Products'!$A$6:$A$505,0)),INDEX('Products'!$F$6:$F$505,MATCH($B1522,'Products'!$A$6:$A$505,0))),"")))</f>
      </c>
      <c r="H1522" s="15">
        <f>IF(OR($E1522="",$G1522=""),"",$E1522*$G1522)</f>
      </c>
      <c r="I1522" s="15">
        <f>IF(AND($D1522="Out",$E1522&lt;&gt;"",$G1522&lt;&gt;""),$E1522*($G1522-IFERROR(INDEX('Products'!$E$6:$E$505,MATCH($B1522,'Products'!$A$6:$A$505,0)),0)),"")</f>
      </c>
      <c r="J1522" s="12"/>
    </row>
    <row r="1523" spans="1:10" x14ac:dyDescent="0.25">
      <c r="A1523" s="17"/>
      <c r="B1523" s="12"/>
      <c r="C1523" s="16">
        <f>IF($B1523="","",IFERROR(INDEX('Products'!$B$6:$B$505,MATCH($B1523,'Products'!$A$6:$A$505,0)),"Unknown code"))</f>
      </c>
      <c r="D1523" s="12"/>
      <c r="E1523" s="14"/>
      <c r="F1523" s="14"/>
      <c r="G1523" s="15">
        <f>IF(OR($B1523="",$D1523=""),"",IF($F1523&lt;&gt;"",$F1523,IFERROR(IF($D1523="In",INDEX('Products'!$E$6:$E$505,MATCH($B1523,'Products'!$A$6:$A$505,0)),INDEX('Products'!$F$6:$F$505,MATCH($B1523,'Products'!$A$6:$A$505,0))),"")))</f>
      </c>
      <c r="H1523" s="15">
        <f>IF(OR($E1523="",$G1523=""),"",$E1523*$G1523)</f>
      </c>
      <c r="I1523" s="15">
        <f>IF(AND($D1523="Out",$E1523&lt;&gt;"",$G1523&lt;&gt;""),$E1523*($G1523-IFERROR(INDEX('Products'!$E$6:$E$505,MATCH($B1523,'Products'!$A$6:$A$505,0)),0)),"")</f>
      </c>
      <c r="J1523" s="12"/>
    </row>
    <row r="1524" spans="1:10" x14ac:dyDescent="0.25">
      <c r="A1524" s="17"/>
      <c r="B1524" s="12"/>
      <c r="C1524" s="16">
        <f>IF($B1524="","",IFERROR(INDEX('Products'!$B$6:$B$505,MATCH($B1524,'Products'!$A$6:$A$505,0)),"Unknown code"))</f>
      </c>
      <c r="D1524" s="12"/>
      <c r="E1524" s="14"/>
      <c r="F1524" s="14"/>
      <c r="G1524" s="15">
        <f>IF(OR($B1524="",$D1524=""),"",IF($F1524&lt;&gt;"",$F1524,IFERROR(IF($D1524="In",INDEX('Products'!$E$6:$E$505,MATCH($B1524,'Products'!$A$6:$A$505,0)),INDEX('Products'!$F$6:$F$505,MATCH($B1524,'Products'!$A$6:$A$505,0))),"")))</f>
      </c>
      <c r="H1524" s="15">
        <f>IF(OR($E1524="",$G1524=""),"",$E1524*$G1524)</f>
      </c>
      <c r="I1524" s="15">
        <f>IF(AND($D1524="Out",$E1524&lt;&gt;"",$G1524&lt;&gt;""),$E1524*($G1524-IFERROR(INDEX('Products'!$E$6:$E$505,MATCH($B1524,'Products'!$A$6:$A$505,0)),0)),"")</f>
      </c>
      <c r="J1524" s="12"/>
    </row>
    <row r="1525" spans="1:10" x14ac:dyDescent="0.25">
      <c r="A1525" s="17"/>
      <c r="B1525" s="12"/>
      <c r="C1525" s="16">
        <f>IF($B1525="","",IFERROR(INDEX('Products'!$B$6:$B$505,MATCH($B1525,'Products'!$A$6:$A$505,0)),"Unknown code"))</f>
      </c>
      <c r="D1525" s="12"/>
      <c r="E1525" s="14"/>
      <c r="F1525" s="14"/>
      <c r="G1525" s="15">
        <f>IF(OR($B1525="",$D1525=""),"",IF($F1525&lt;&gt;"",$F1525,IFERROR(IF($D1525="In",INDEX('Products'!$E$6:$E$505,MATCH($B1525,'Products'!$A$6:$A$505,0)),INDEX('Products'!$F$6:$F$505,MATCH($B1525,'Products'!$A$6:$A$505,0))),"")))</f>
      </c>
      <c r="H1525" s="15">
        <f>IF(OR($E1525="",$G1525=""),"",$E1525*$G1525)</f>
      </c>
      <c r="I1525" s="15">
        <f>IF(AND($D1525="Out",$E1525&lt;&gt;"",$G1525&lt;&gt;""),$E1525*($G1525-IFERROR(INDEX('Products'!$E$6:$E$505,MATCH($B1525,'Products'!$A$6:$A$505,0)),0)),"")</f>
      </c>
      <c r="J1525" s="12"/>
    </row>
    <row r="1526" spans="1:10" x14ac:dyDescent="0.25">
      <c r="A1526" s="17"/>
      <c r="B1526" s="12"/>
      <c r="C1526" s="16">
        <f>IF($B1526="","",IFERROR(INDEX('Products'!$B$6:$B$505,MATCH($B1526,'Products'!$A$6:$A$505,0)),"Unknown code"))</f>
      </c>
      <c r="D1526" s="12"/>
      <c r="E1526" s="14"/>
      <c r="F1526" s="14"/>
      <c r="G1526" s="15">
        <f>IF(OR($B1526="",$D1526=""),"",IF($F1526&lt;&gt;"",$F1526,IFERROR(IF($D1526="In",INDEX('Products'!$E$6:$E$505,MATCH($B1526,'Products'!$A$6:$A$505,0)),INDEX('Products'!$F$6:$F$505,MATCH($B1526,'Products'!$A$6:$A$505,0))),"")))</f>
      </c>
      <c r="H1526" s="15">
        <f>IF(OR($E1526="",$G1526=""),"",$E1526*$G1526)</f>
      </c>
      <c r="I1526" s="15">
        <f>IF(AND($D1526="Out",$E1526&lt;&gt;"",$G1526&lt;&gt;""),$E1526*($G1526-IFERROR(INDEX('Products'!$E$6:$E$505,MATCH($B1526,'Products'!$A$6:$A$505,0)),0)),"")</f>
      </c>
      <c r="J1526" s="12"/>
    </row>
    <row r="1527" spans="1:10" x14ac:dyDescent="0.25">
      <c r="A1527" s="17"/>
      <c r="B1527" s="12"/>
      <c r="C1527" s="16">
        <f>IF($B1527="","",IFERROR(INDEX('Products'!$B$6:$B$505,MATCH($B1527,'Products'!$A$6:$A$505,0)),"Unknown code"))</f>
      </c>
      <c r="D1527" s="12"/>
      <c r="E1527" s="14"/>
      <c r="F1527" s="14"/>
      <c r="G1527" s="15">
        <f>IF(OR($B1527="",$D1527=""),"",IF($F1527&lt;&gt;"",$F1527,IFERROR(IF($D1527="In",INDEX('Products'!$E$6:$E$505,MATCH($B1527,'Products'!$A$6:$A$505,0)),INDEX('Products'!$F$6:$F$505,MATCH($B1527,'Products'!$A$6:$A$505,0))),"")))</f>
      </c>
      <c r="H1527" s="15">
        <f>IF(OR($E1527="",$G1527=""),"",$E1527*$G1527)</f>
      </c>
      <c r="I1527" s="15">
        <f>IF(AND($D1527="Out",$E1527&lt;&gt;"",$G1527&lt;&gt;""),$E1527*($G1527-IFERROR(INDEX('Products'!$E$6:$E$505,MATCH($B1527,'Products'!$A$6:$A$505,0)),0)),"")</f>
      </c>
      <c r="J1527" s="12"/>
    </row>
    <row r="1528" spans="1:10" x14ac:dyDescent="0.25">
      <c r="A1528" s="17"/>
      <c r="B1528" s="12"/>
      <c r="C1528" s="16">
        <f>IF($B1528="","",IFERROR(INDEX('Products'!$B$6:$B$505,MATCH($B1528,'Products'!$A$6:$A$505,0)),"Unknown code"))</f>
      </c>
      <c r="D1528" s="12"/>
      <c r="E1528" s="14"/>
      <c r="F1528" s="14"/>
      <c r="G1528" s="15">
        <f>IF(OR($B1528="",$D1528=""),"",IF($F1528&lt;&gt;"",$F1528,IFERROR(IF($D1528="In",INDEX('Products'!$E$6:$E$505,MATCH($B1528,'Products'!$A$6:$A$505,0)),INDEX('Products'!$F$6:$F$505,MATCH($B1528,'Products'!$A$6:$A$505,0))),"")))</f>
      </c>
      <c r="H1528" s="15">
        <f>IF(OR($E1528="",$G1528=""),"",$E1528*$G1528)</f>
      </c>
      <c r="I1528" s="15">
        <f>IF(AND($D1528="Out",$E1528&lt;&gt;"",$G1528&lt;&gt;""),$E1528*($G1528-IFERROR(INDEX('Products'!$E$6:$E$505,MATCH($B1528,'Products'!$A$6:$A$505,0)),0)),"")</f>
      </c>
      <c r="J1528" s="12"/>
    </row>
    <row r="1529" spans="1:10" x14ac:dyDescent="0.25">
      <c r="A1529" s="17"/>
      <c r="B1529" s="12"/>
      <c r="C1529" s="16">
        <f>IF($B1529="","",IFERROR(INDEX('Products'!$B$6:$B$505,MATCH($B1529,'Products'!$A$6:$A$505,0)),"Unknown code"))</f>
      </c>
      <c r="D1529" s="12"/>
      <c r="E1529" s="14"/>
      <c r="F1529" s="14"/>
      <c r="G1529" s="15">
        <f>IF(OR($B1529="",$D1529=""),"",IF($F1529&lt;&gt;"",$F1529,IFERROR(IF($D1529="In",INDEX('Products'!$E$6:$E$505,MATCH($B1529,'Products'!$A$6:$A$505,0)),INDEX('Products'!$F$6:$F$505,MATCH($B1529,'Products'!$A$6:$A$505,0))),"")))</f>
      </c>
      <c r="H1529" s="15">
        <f>IF(OR($E1529="",$G1529=""),"",$E1529*$G1529)</f>
      </c>
      <c r="I1529" s="15">
        <f>IF(AND($D1529="Out",$E1529&lt;&gt;"",$G1529&lt;&gt;""),$E1529*($G1529-IFERROR(INDEX('Products'!$E$6:$E$505,MATCH($B1529,'Products'!$A$6:$A$505,0)),0)),"")</f>
      </c>
      <c r="J1529" s="12"/>
    </row>
    <row r="1530" spans="1:10" x14ac:dyDescent="0.25">
      <c r="A1530" s="17"/>
      <c r="B1530" s="12"/>
      <c r="C1530" s="16">
        <f>IF($B1530="","",IFERROR(INDEX('Products'!$B$6:$B$505,MATCH($B1530,'Products'!$A$6:$A$505,0)),"Unknown code"))</f>
      </c>
      <c r="D1530" s="12"/>
      <c r="E1530" s="14"/>
      <c r="F1530" s="14"/>
      <c r="G1530" s="15">
        <f>IF(OR($B1530="",$D1530=""),"",IF($F1530&lt;&gt;"",$F1530,IFERROR(IF($D1530="In",INDEX('Products'!$E$6:$E$505,MATCH($B1530,'Products'!$A$6:$A$505,0)),INDEX('Products'!$F$6:$F$505,MATCH($B1530,'Products'!$A$6:$A$505,0))),"")))</f>
      </c>
      <c r="H1530" s="15">
        <f>IF(OR($E1530="",$G1530=""),"",$E1530*$G1530)</f>
      </c>
      <c r="I1530" s="15">
        <f>IF(AND($D1530="Out",$E1530&lt;&gt;"",$G1530&lt;&gt;""),$E1530*($G1530-IFERROR(INDEX('Products'!$E$6:$E$505,MATCH($B1530,'Products'!$A$6:$A$505,0)),0)),"")</f>
      </c>
      <c r="J1530" s="12"/>
    </row>
    <row r="1531" spans="1:10" x14ac:dyDescent="0.25">
      <c r="A1531" s="17"/>
      <c r="B1531" s="12"/>
      <c r="C1531" s="16">
        <f>IF($B1531="","",IFERROR(INDEX('Products'!$B$6:$B$505,MATCH($B1531,'Products'!$A$6:$A$505,0)),"Unknown code"))</f>
      </c>
      <c r="D1531" s="12"/>
      <c r="E1531" s="14"/>
      <c r="F1531" s="14"/>
      <c r="G1531" s="15">
        <f>IF(OR($B1531="",$D1531=""),"",IF($F1531&lt;&gt;"",$F1531,IFERROR(IF($D1531="In",INDEX('Products'!$E$6:$E$505,MATCH($B1531,'Products'!$A$6:$A$505,0)),INDEX('Products'!$F$6:$F$505,MATCH($B1531,'Products'!$A$6:$A$505,0))),"")))</f>
      </c>
      <c r="H1531" s="15">
        <f>IF(OR($E1531="",$G1531=""),"",$E1531*$G1531)</f>
      </c>
      <c r="I1531" s="15">
        <f>IF(AND($D1531="Out",$E1531&lt;&gt;"",$G1531&lt;&gt;""),$E1531*($G1531-IFERROR(INDEX('Products'!$E$6:$E$505,MATCH($B1531,'Products'!$A$6:$A$505,0)),0)),"")</f>
      </c>
      <c r="J1531" s="12"/>
    </row>
    <row r="1532" spans="1:10" x14ac:dyDescent="0.25">
      <c r="A1532" s="17"/>
      <c r="B1532" s="12"/>
      <c r="C1532" s="16">
        <f>IF($B1532="","",IFERROR(INDEX('Products'!$B$6:$B$505,MATCH($B1532,'Products'!$A$6:$A$505,0)),"Unknown code"))</f>
      </c>
      <c r="D1532" s="12"/>
      <c r="E1532" s="14"/>
      <c r="F1532" s="14"/>
      <c r="G1532" s="15">
        <f>IF(OR($B1532="",$D1532=""),"",IF($F1532&lt;&gt;"",$F1532,IFERROR(IF($D1532="In",INDEX('Products'!$E$6:$E$505,MATCH($B1532,'Products'!$A$6:$A$505,0)),INDEX('Products'!$F$6:$F$505,MATCH($B1532,'Products'!$A$6:$A$505,0))),"")))</f>
      </c>
      <c r="H1532" s="15">
        <f>IF(OR($E1532="",$G1532=""),"",$E1532*$G1532)</f>
      </c>
      <c r="I1532" s="15">
        <f>IF(AND($D1532="Out",$E1532&lt;&gt;"",$G1532&lt;&gt;""),$E1532*($G1532-IFERROR(INDEX('Products'!$E$6:$E$505,MATCH($B1532,'Products'!$A$6:$A$505,0)),0)),"")</f>
      </c>
      <c r="J1532" s="12"/>
    </row>
    <row r="1533" spans="1:10" x14ac:dyDescent="0.25">
      <c r="A1533" s="17"/>
      <c r="B1533" s="12"/>
      <c r="C1533" s="16">
        <f>IF($B1533="","",IFERROR(INDEX('Products'!$B$6:$B$505,MATCH($B1533,'Products'!$A$6:$A$505,0)),"Unknown code"))</f>
      </c>
      <c r="D1533" s="12"/>
      <c r="E1533" s="14"/>
      <c r="F1533" s="14"/>
      <c r="G1533" s="15">
        <f>IF(OR($B1533="",$D1533=""),"",IF($F1533&lt;&gt;"",$F1533,IFERROR(IF($D1533="In",INDEX('Products'!$E$6:$E$505,MATCH($B1533,'Products'!$A$6:$A$505,0)),INDEX('Products'!$F$6:$F$505,MATCH($B1533,'Products'!$A$6:$A$505,0))),"")))</f>
      </c>
      <c r="H1533" s="15">
        <f>IF(OR($E1533="",$G1533=""),"",$E1533*$G1533)</f>
      </c>
      <c r="I1533" s="15">
        <f>IF(AND($D1533="Out",$E1533&lt;&gt;"",$G1533&lt;&gt;""),$E1533*($G1533-IFERROR(INDEX('Products'!$E$6:$E$505,MATCH($B1533,'Products'!$A$6:$A$505,0)),0)),"")</f>
      </c>
      <c r="J1533" s="12"/>
    </row>
    <row r="1534" spans="1:10" x14ac:dyDescent="0.25">
      <c r="A1534" s="17"/>
      <c r="B1534" s="12"/>
      <c r="C1534" s="16">
        <f>IF($B1534="","",IFERROR(INDEX('Products'!$B$6:$B$505,MATCH($B1534,'Products'!$A$6:$A$505,0)),"Unknown code"))</f>
      </c>
      <c r="D1534" s="12"/>
      <c r="E1534" s="14"/>
      <c r="F1534" s="14"/>
      <c r="G1534" s="15">
        <f>IF(OR($B1534="",$D1534=""),"",IF($F1534&lt;&gt;"",$F1534,IFERROR(IF($D1534="In",INDEX('Products'!$E$6:$E$505,MATCH($B1534,'Products'!$A$6:$A$505,0)),INDEX('Products'!$F$6:$F$505,MATCH($B1534,'Products'!$A$6:$A$505,0))),"")))</f>
      </c>
      <c r="H1534" s="15">
        <f>IF(OR($E1534="",$G1534=""),"",$E1534*$G1534)</f>
      </c>
      <c r="I1534" s="15">
        <f>IF(AND($D1534="Out",$E1534&lt;&gt;"",$G1534&lt;&gt;""),$E1534*($G1534-IFERROR(INDEX('Products'!$E$6:$E$505,MATCH($B1534,'Products'!$A$6:$A$505,0)),0)),"")</f>
      </c>
      <c r="J1534" s="12"/>
    </row>
    <row r="1535" spans="1:10" x14ac:dyDescent="0.25">
      <c r="A1535" s="17"/>
      <c r="B1535" s="12"/>
      <c r="C1535" s="16">
        <f>IF($B1535="","",IFERROR(INDEX('Products'!$B$6:$B$505,MATCH($B1535,'Products'!$A$6:$A$505,0)),"Unknown code"))</f>
      </c>
      <c r="D1535" s="12"/>
      <c r="E1535" s="14"/>
      <c r="F1535" s="14"/>
      <c r="G1535" s="15">
        <f>IF(OR($B1535="",$D1535=""),"",IF($F1535&lt;&gt;"",$F1535,IFERROR(IF($D1535="In",INDEX('Products'!$E$6:$E$505,MATCH($B1535,'Products'!$A$6:$A$505,0)),INDEX('Products'!$F$6:$F$505,MATCH($B1535,'Products'!$A$6:$A$505,0))),"")))</f>
      </c>
      <c r="H1535" s="15">
        <f>IF(OR($E1535="",$G1535=""),"",$E1535*$G1535)</f>
      </c>
      <c r="I1535" s="15">
        <f>IF(AND($D1535="Out",$E1535&lt;&gt;"",$G1535&lt;&gt;""),$E1535*($G1535-IFERROR(INDEX('Products'!$E$6:$E$505,MATCH($B1535,'Products'!$A$6:$A$505,0)),0)),"")</f>
      </c>
      <c r="J1535" s="12"/>
    </row>
    <row r="1536" spans="1:10" x14ac:dyDescent="0.25">
      <c r="A1536" s="17"/>
      <c r="B1536" s="12"/>
      <c r="C1536" s="16">
        <f>IF($B1536="","",IFERROR(INDEX('Products'!$B$6:$B$505,MATCH($B1536,'Products'!$A$6:$A$505,0)),"Unknown code"))</f>
      </c>
      <c r="D1536" s="12"/>
      <c r="E1536" s="14"/>
      <c r="F1536" s="14"/>
      <c r="G1536" s="15">
        <f>IF(OR($B1536="",$D1536=""),"",IF($F1536&lt;&gt;"",$F1536,IFERROR(IF($D1536="In",INDEX('Products'!$E$6:$E$505,MATCH($B1536,'Products'!$A$6:$A$505,0)),INDEX('Products'!$F$6:$F$505,MATCH($B1536,'Products'!$A$6:$A$505,0))),"")))</f>
      </c>
      <c r="H1536" s="15">
        <f>IF(OR($E1536="",$G1536=""),"",$E1536*$G1536)</f>
      </c>
      <c r="I1536" s="15">
        <f>IF(AND($D1536="Out",$E1536&lt;&gt;"",$G1536&lt;&gt;""),$E1536*($G1536-IFERROR(INDEX('Products'!$E$6:$E$505,MATCH($B1536,'Products'!$A$6:$A$505,0)),0)),"")</f>
      </c>
      <c r="J1536" s="12"/>
    </row>
    <row r="1537" spans="1:10" x14ac:dyDescent="0.25">
      <c r="A1537" s="17"/>
      <c r="B1537" s="12"/>
      <c r="C1537" s="16">
        <f>IF($B1537="","",IFERROR(INDEX('Products'!$B$6:$B$505,MATCH($B1537,'Products'!$A$6:$A$505,0)),"Unknown code"))</f>
      </c>
      <c r="D1537" s="12"/>
      <c r="E1537" s="14"/>
      <c r="F1537" s="14"/>
      <c r="G1537" s="15">
        <f>IF(OR($B1537="",$D1537=""),"",IF($F1537&lt;&gt;"",$F1537,IFERROR(IF($D1537="In",INDEX('Products'!$E$6:$E$505,MATCH($B1537,'Products'!$A$6:$A$505,0)),INDEX('Products'!$F$6:$F$505,MATCH($B1537,'Products'!$A$6:$A$505,0))),"")))</f>
      </c>
      <c r="H1537" s="15">
        <f>IF(OR($E1537="",$G1537=""),"",$E1537*$G1537)</f>
      </c>
      <c r="I1537" s="15">
        <f>IF(AND($D1537="Out",$E1537&lt;&gt;"",$G1537&lt;&gt;""),$E1537*($G1537-IFERROR(INDEX('Products'!$E$6:$E$505,MATCH($B1537,'Products'!$A$6:$A$505,0)),0)),"")</f>
      </c>
      <c r="J1537" s="12"/>
    </row>
    <row r="1538" spans="1:10" x14ac:dyDescent="0.25">
      <c r="A1538" s="17"/>
      <c r="B1538" s="12"/>
      <c r="C1538" s="16">
        <f>IF($B1538="","",IFERROR(INDEX('Products'!$B$6:$B$505,MATCH($B1538,'Products'!$A$6:$A$505,0)),"Unknown code"))</f>
      </c>
      <c r="D1538" s="12"/>
      <c r="E1538" s="14"/>
      <c r="F1538" s="14"/>
      <c r="G1538" s="15">
        <f>IF(OR($B1538="",$D1538=""),"",IF($F1538&lt;&gt;"",$F1538,IFERROR(IF($D1538="In",INDEX('Products'!$E$6:$E$505,MATCH($B1538,'Products'!$A$6:$A$505,0)),INDEX('Products'!$F$6:$F$505,MATCH($B1538,'Products'!$A$6:$A$505,0))),"")))</f>
      </c>
      <c r="H1538" s="15">
        <f>IF(OR($E1538="",$G1538=""),"",$E1538*$G1538)</f>
      </c>
      <c r="I1538" s="15">
        <f>IF(AND($D1538="Out",$E1538&lt;&gt;"",$G1538&lt;&gt;""),$E1538*($G1538-IFERROR(INDEX('Products'!$E$6:$E$505,MATCH($B1538,'Products'!$A$6:$A$505,0)),0)),"")</f>
      </c>
      <c r="J1538" s="12"/>
    </row>
    <row r="1539" spans="1:10" x14ac:dyDescent="0.25">
      <c r="A1539" s="17"/>
      <c r="B1539" s="12"/>
      <c r="C1539" s="16">
        <f>IF($B1539="","",IFERROR(INDEX('Products'!$B$6:$B$505,MATCH($B1539,'Products'!$A$6:$A$505,0)),"Unknown code"))</f>
      </c>
      <c r="D1539" s="12"/>
      <c r="E1539" s="14"/>
      <c r="F1539" s="14"/>
      <c r="G1539" s="15">
        <f>IF(OR($B1539="",$D1539=""),"",IF($F1539&lt;&gt;"",$F1539,IFERROR(IF($D1539="In",INDEX('Products'!$E$6:$E$505,MATCH($B1539,'Products'!$A$6:$A$505,0)),INDEX('Products'!$F$6:$F$505,MATCH($B1539,'Products'!$A$6:$A$505,0))),"")))</f>
      </c>
      <c r="H1539" s="15">
        <f>IF(OR($E1539="",$G1539=""),"",$E1539*$G1539)</f>
      </c>
      <c r="I1539" s="15">
        <f>IF(AND($D1539="Out",$E1539&lt;&gt;"",$G1539&lt;&gt;""),$E1539*($G1539-IFERROR(INDEX('Products'!$E$6:$E$505,MATCH($B1539,'Products'!$A$6:$A$505,0)),0)),"")</f>
      </c>
      <c r="J1539" s="12"/>
    </row>
    <row r="1540" spans="1:10" x14ac:dyDescent="0.25">
      <c r="A1540" s="17"/>
      <c r="B1540" s="12"/>
      <c r="C1540" s="16">
        <f>IF($B1540="","",IFERROR(INDEX('Products'!$B$6:$B$505,MATCH($B1540,'Products'!$A$6:$A$505,0)),"Unknown code"))</f>
      </c>
      <c r="D1540" s="12"/>
      <c r="E1540" s="14"/>
      <c r="F1540" s="14"/>
      <c r="G1540" s="15">
        <f>IF(OR($B1540="",$D1540=""),"",IF($F1540&lt;&gt;"",$F1540,IFERROR(IF($D1540="In",INDEX('Products'!$E$6:$E$505,MATCH($B1540,'Products'!$A$6:$A$505,0)),INDEX('Products'!$F$6:$F$505,MATCH($B1540,'Products'!$A$6:$A$505,0))),"")))</f>
      </c>
      <c r="H1540" s="15">
        <f>IF(OR($E1540="",$G1540=""),"",$E1540*$G1540)</f>
      </c>
      <c r="I1540" s="15">
        <f>IF(AND($D1540="Out",$E1540&lt;&gt;"",$G1540&lt;&gt;""),$E1540*($G1540-IFERROR(INDEX('Products'!$E$6:$E$505,MATCH($B1540,'Products'!$A$6:$A$505,0)),0)),"")</f>
      </c>
      <c r="J1540" s="12"/>
    </row>
    <row r="1541" spans="1:10" x14ac:dyDescent="0.25">
      <c r="A1541" s="17"/>
      <c r="B1541" s="12"/>
      <c r="C1541" s="16">
        <f>IF($B1541="","",IFERROR(INDEX('Products'!$B$6:$B$505,MATCH($B1541,'Products'!$A$6:$A$505,0)),"Unknown code"))</f>
      </c>
      <c r="D1541" s="12"/>
      <c r="E1541" s="14"/>
      <c r="F1541" s="14"/>
      <c r="G1541" s="15">
        <f>IF(OR($B1541="",$D1541=""),"",IF($F1541&lt;&gt;"",$F1541,IFERROR(IF($D1541="In",INDEX('Products'!$E$6:$E$505,MATCH($B1541,'Products'!$A$6:$A$505,0)),INDEX('Products'!$F$6:$F$505,MATCH($B1541,'Products'!$A$6:$A$505,0))),"")))</f>
      </c>
      <c r="H1541" s="15">
        <f>IF(OR($E1541="",$G1541=""),"",$E1541*$G1541)</f>
      </c>
      <c r="I1541" s="15">
        <f>IF(AND($D1541="Out",$E1541&lt;&gt;"",$G1541&lt;&gt;""),$E1541*($G1541-IFERROR(INDEX('Products'!$E$6:$E$505,MATCH($B1541,'Products'!$A$6:$A$505,0)),0)),"")</f>
      </c>
      <c r="J1541" s="12"/>
    </row>
    <row r="1542" spans="1:10" x14ac:dyDescent="0.25">
      <c r="A1542" s="17"/>
      <c r="B1542" s="12"/>
      <c r="C1542" s="16">
        <f>IF($B1542="","",IFERROR(INDEX('Products'!$B$6:$B$505,MATCH($B1542,'Products'!$A$6:$A$505,0)),"Unknown code"))</f>
      </c>
      <c r="D1542" s="12"/>
      <c r="E1542" s="14"/>
      <c r="F1542" s="14"/>
      <c r="G1542" s="15">
        <f>IF(OR($B1542="",$D1542=""),"",IF($F1542&lt;&gt;"",$F1542,IFERROR(IF($D1542="In",INDEX('Products'!$E$6:$E$505,MATCH($B1542,'Products'!$A$6:$A$505,0)),INDEX('Products'!$F$6:$F$505,MATCH($B1542,'Products'!$A$6:$A$505,0))),"")))</f>
      </c>
      <c r="H1542" s="15">
        <f>IF(OR($E1542="",$G1542=""),"",$E1542*$G1542)</f>
      </c>
      <c r="I1542" s="15">
        <f>IF(AND($D1542="Out",$E1542&lt;&gt;"",$G1542&lt;&gt;""),$E1542*($G1542-IFERROR(INDEX('Products'!$E$6:$E$505,MATCH($B1542,'Products'!$A$6:$A$505,0)),0)),"")</f>
      </c>
      <c r="J1542" s="12"/>
    </row>
    <row r="1543" spans="1:10" x14ac:dyDescent="0.25">
      <c r="A1543" s="17"/>
      <c r="B1543" s="12"/>
      <c r="C1543" s="16">
        <f>IF($B1543="","",IFERROR(INDEX('Products'!$B$6:$B$505,MATCH($B1543,'Products'!$A$6:$A$505,0)),"Unknown code"))</f>
      </c>
      <c r="D1543" s="12"/>
      <c r="E1543" s="14"/>
      <c r="F1543" s="14"/>
      <c r="G1543" s="15">
        <f>IF(OR($B1543="",$D1543=""),"",IF($F1543&lt;&gt;"",$F1543,IFERROR(IF($D1543="In",INDEX('Products'!$E$6:$E$505,MATCH($B1543,'Products'!$A$6:$A$505,0)),INDEX('Products'!$F$6:$F$505,MATCH($B1543,'Products'!$A$6:$A$505,0))),"")))</f>
      </c>
      <c r="H1543" s="15">
        <f>IF(OR($E1543="",$G1543=""),"",$E1543*$G1543)</f>
      </c>
      <c r="I1543" s="15">
        <f>IF(AND($D1543="Out",$E1543&lt;&gt;"",$G1543&lt;&gt;""),$E1543*($G1543-IFERROR(INDEX('Products'!$E$6:$E$505,MATCH($B1543,'Products'!$A$6:$A$505,0)),0)),"")</f>
      </c>
      <c r="J1543" s="12"/>
    </row>
    <row r="1544" spans="1:10" x14ac:dyDescent="0.25">
      <c r="A1544" s="17"/>
      <c r="B1544" s="12"/>
      <c r="C1544" s="16">
        <f>IF($B1544="","",IFERROR(INDEX('Products'!$B$6:$B$505,MATCH($B1544,'Products'!$A$6:$A$505,0)),"Unknown code"))</f>
      </c>
      <c r="D1544" s="12"/>
      <c r="E1544" s="14"/>
      <c r="F1544" s="14"/>
      <c r="G1544" s="15">
        <f>IF(OR($B1544="",$D1544=""),"",IF($F1544&lt;&gt;"",$F1544,IFERROR(IF($D1544="In",INDEX('Products'!$E$6:$E$505,MATCH($B1544,'Products'!$A$6:$A$505,0)),INDEX('Products'!$F$6:$F$505,MATCH($B1544,'Products'!$A$6:$A$505,0))),"")))</f>
      </c>
      <c r="H1544" s="15">
        <f>IF(OR($E1544="",$G1544=""),"",$E1544*$G1544)</f>
      </c>
      <c r="I1544" s="15">
        <f>IF(AND($D1544="Out",$E1544&lt;&gt;"",$G1544&lt;&gt;""),$E1544*($G1544-IFERROR(INDEX('Products'!$E$6:$E$505,MATCH($B1544,'Products'!$A$6:$A$505,0)),0)),"")</f>
      </c>
      <c r="J1544" s="12"/>
    </row>
    <row r="1545" spans="1:10" x14ac:dyDescent="0.25">
      <c r="A1545" s="17"/>
      <c r="B1545" s="12"/>
      <c r="C1545" s="16">
        <f>IF($B1545="","",IFERROR(INDEX('Products'!$B$6:$B$505,MATCH($B1545,'Products'!$A$6:$A$505,0)),"Unknown code"))</f>
      </c>
      <c r="D1545" s="12"/>
      <c r="E1545" s="14"/>
      <c r="F1545" s="14"/>
      <c r="G1545" s="15">
        <f>IF(OR($B1545="",$D1545=""),"",IF($F1545&lt;&gt;"",$F1545,IFERROR(IF($D1545="In",INDEX('Products'!$E$6:$E$505,MATCH($B1545,'Products'!$A$6:$A$505,0)),INDEX('Products'!$F$6:$F$505,MATCH($B1545,'Products'!$A$6:$A$505,0))),"")))</f>
      </c>
      <c r="H1545" s="15">
        <f>IF(OR($E1545="",$G1545=""),"",$E1545*$G1545)</f>
      </c>
      <c r="I1545" s="15">
        <f>IF(AND($D1545="Out",$E1545&lt;&gt;"",$G1545&lt;&gt;""),$E1545*($G1545-IFERROR(INDEX('Products'!$E$6:$E$505,MATCH($B1545,'Products'!$A$6:$A$505,0)),0)),"")</f>
      </c>
      <c r="J1545" s="12"/>
    </row>
    <row r="1546" spans="1:10" x14ac:dyDescent="0.25">
      <c r="A1546" s="17"/>
      <c r="B1546" s="12"/>
      <c r="C1546" s="16">
        <f>IF($B1546="","",IFERROR(INDEX('Products'!$B$6:$B$505,MATCH($B1546,'Products'!$A$6:$A$505,0)),"Unknown code"))</f>
      </c>
      <c r="D1546" s="12"/>
      <c r="E1546" s="14"/>
      <c r="F1546" s="14"/>
      <c r="G1546" s="15">
        <f>IF(OR($B1546="",$D1546=""),"",IF($F1546&lt;&gt;"",$F1546,IFERROR(IF($D1546="In",INDEX('Products'!$E$6:$E$505,MATCH($B1546,'Products'!$A$6:$A$505,0)),INDEX('Products'!$F$6:$F$505,MATCH($B1546,'Products'!$A$6:$A$505,0))),"")))</f>
      </c>
      <c r="H1546" s="15">
        <f>IF(OR($E1546="",$G1546=""),"",$E1546*$G1546)</f>
      </c>
      <c r="I1546" s="15">
        <f>IF(AND($D1546="Out",$E1546&lt;&gt;"",$G1546&lt;&gt;""),$E1546*($G1546-IFERROR(INDEX('Products'!$E$6:$E$505,MATCH($B1546,'Products'!$A$6:$A$505,0)),0)),"")</f>
      </c>
      <c r="J1546" s="12"/>
    </row>
    <row r="1547" spans="1:10" x14ac:dyDescent="0.25">
      <c r="A1547" s="17"/>
      <c r="B1547" s="12"/>
      <c r="C1547" s="16">
        <f>IF($B1547="","",IFERROR(INDEX('Products'!$B$6:$B$505,MATCH($B1547,'Products'!$A$6:$A$505,0)),"Unknown code"))</f>
      </c>
      <c r="D1547" s="12"/>
      <c r="E1547" s="14"/>
      <c r="F1547" s="14"/>
      <c r="G1547" s="15">
        <f>IF(OR($B1547="",$D1547=""),"",IF($F1547&lt;&gt;"",$F1547,IFERROR(IF($D1547="In",INDEX('Products'!$E$6:$E$505,MATCH($B1547,'Products'!$A$6:$A$505,0)),INDEX('Products'!$F$6:$F$505,MATCH($B1547,'Products'!$A$6:$A$505,0))),"")))</f>
      </c>
      <c r="H1547" s="15">
        <f>IF(OR($E1547="",$G1547=""),"",$E1547*$G1547)</f>
      </c>
      <c r="I1547" s="15">
        <f>IF(AND($D1547="Out",$E1547&lt;&gt;"",$G1547&lt;&gt;""),$E1547*($G1547-IFERROR(INDEX('Products'!$E$6:$E$505,MATCH($B1547,'Products'!$A$6:$A$505,0)),0)),"")</f>
      </c>
      <c r="J1547" s="12"/>
    </row>
    <row r="1548" spans="1:10" x14ac:dyDescent="0.25">
      <c r="A1548" s="17"/>
      <c r="B1548" s="12"/>
      <c r="C1548" s="16">
        <f>IF($B1548="","",IFERROR(INDEX('Products'!$B$6:$B$505,MATCH($B1548,'Products'!$A$6:$A$505,0)),"Unknown code"))</f>
      </c>
      <c r="D1548" s="12"/>
      <c r="E1548" s="14"/>
      <c r="F1548" s="14"/>
      <c r="G1548" s="15">
        <f>IF(OR($B1548="",$D1548=""),"",IF($F1548&lt;&gt;"",$F1548,IFERROR(IF($D1548="In",INDEX('Products'!$E$6:$E$505,MATCH($B1548,'Products'!$A$6:$A$505,0)),INDEX('Products'!$F$6:$F$505,MATCH($B1548,'Products'!$A$6:$A$505,0))),"")))</f>
      </c>
      <c r="H1548" s="15">
        <f>IF(OR($E1548="",$G1548=""),"",$E1548*$G1548)</f>
      </c>
      <c r="I1548" s="15">
        <f>IF(AND($D1548="Out",$E1548&lt;&gt;"",$G1548&lt;&gt;""),$E1548*($G1548-IFERROR(INDEX('Products'!$E$6:$E$505,MATCH($B1548,'Products'!$A$6:$A$505,0)),0)),"")</f>
      </c>
      <c r="J1548" s="12"/>
    </row>
    <row r="1549" spans="1:10" x14ac:dyDescent="0.25">
      <c r="A1549" s="17"/>
      <c r="B1549" s="12"/>
      <c r="C1549" s="16">
        <f>IF($B1549="","",IFERROR(INDEX('Products'!$B$6:$B$505,MATCH($B1549,'Products'!$A$6:$A$505,0)),"Unknown code"))</f>
      </c>
      <c r="D1549" s="12"/>
      <c r="E1549" s="14"/>
      <c r="F1549" s="14"/>
      <c r="G1549" s="15">
        <f>IF(OR($B1549="",$D1549=""),"",IF($F1549&lt;&gt;"",$F1549,IFERROR(IF($D1549="In",INDEX('Products'!$E$6:$E$505,MATCH($B1549,'Products'!$A$6:$A$505,0)),INDEX('Products'!$F$6:$F$505,MATCH($B1549,'Products'!$A$6:$A$505,0))),"")))</f>
      </c>
      <c r="H1549" s="15">
        <f>IF(OR($E1549="",$G1549=""),"",$E1549*$G1549)</f>
      </c>
      <c r="I1549" s="15">
        <f>IF(AND($D1549="Out",$E1549&lt;&gt;"",$G1549&lt;&gt;""),$E1549*($G1549-IFERROR(INDEX('Products'!$E$6:$E$505,MATCH($B1549,'Products'!$A$6:$A$505,0)),0)),"")</f>
      </c>
      <c r="J1549" s="12"/>
    </row>
    <row r="1550" spans="1:10" x14ac:dyDescent="0.25">
      <c r="A1550" s="17"/>
      <c r="B1550" s="12"/>
      <c r="C1550" s="16">
        <f>IF($B1550="","",IFERROR(INDEX('Products'!$B$6:$B$505,MATCH($B1550,'Products'!$A$6:$A$505,0)),"Unknown code"))</f>
      </c>
      <c r="D1550" s="12"/>
      <c r="E1550" s="14"/>
      <c r="F1550" s="14"/>
      <c r="G1550" s="15">
        <f>IF(OR($B1550="",$D1550=""),"",IF($F1550&lt;&gt;"",$F1550,IFERROR(IF($D1550="In",INDEX('Products'!$E$6:$E$505,MATCH($B1550,'Products'!$A$6:$A$505,0)),INDEX('Products'!$F$6:$F$505,MATCH($B1550,'Products'!$A$6:$A$505,0))),"")))</f>
      </c>
      <c r="H1550" s="15">
        <f>IF(OR($E1550="",$G1550=""),"",$E1550*$G1550)</f>
      </c>
      <c r="I1550" s="15">
        <f>IF(AND($D1550="Out",$E1550&lt;&gt;"",$G1550&lt;&gt;""),$E1550*($G1550-IFERROR(INDEX('Products'!$E$6:$E$505,MATCH($B1550,'Products'!$A$6:$A$505,0)),0)),"")</f>
      </c>
      <c r="J1550" s="12"/>
    </row>
    <row r="1551" spans="1:10" x14ac:dyDescent="0.25">
      <c r="A1551" s="17"/>
      <c r="B1551" s="12"/>
      <c r="C1551" s="16">
        <f>IF($B1551="","",IFERROR(INDEX('Products'!$B$6:$B$505,MATCH($B1551,'Products'!$A$6:$A$505,0)),"Unknown code"))</f>
      </c>
      <c r="D1551" s="12"/>
      <c r="E1551" s="14"/>
      <c r="F1551" s="14"/>
      <c r="G1551" s="15">
        <f>IF(OR($B1551="",$D1551=""),"",IF($F1551&lt;&gt;"",$F1551,IFERROR(IF($D1551="In",INDEX('Products'!$E$6:$E$505,MATCH($B1551,'Products'!$A$6:$A$505,0)),INDEX('Products'!$F$6:$F$505,MATCH($B1551,'Products'!$A$6:$A$505,0))),"")))</f>
      </c>
      <c r="H1551" s="15">
        <f>IF(OR($E1551="",$G1551=""),"",$E1551*$G1551)</f>
      </c>
      <c r="I1551" s="15">
        <f>IF(AND($D1551="Out",$E1551&lt;&gt;"",$G1551&lt;&gt;""),$E1551*($G1551-IFERROR(INDEX('Products'!$E$6:$E$505,MATCH($B1551,'Products'!$A$6:$A$505,0)),0)),"")</f>
      </c>
      <c r="J1551" s="12"/>
    </row>
    <row r="1552" spans="1:10" x14ac:dyDescent="0.25">
      <c r="A1552" s="17"/>
      <c r="B1552" s="12"/>
      <c r="C1552" s="16">
        <f>IF($B1552="","",IFERROR(INDEX('Products'!$B$6:$B$505,MATCH($B1552,'Products'!$A$6:$A$505,0)),"Unknown code"))</f>
      </c>
      <c r="D1552" s="12"/>
      <c r="E1552" s="14"/>
      <c r="F1552" s="14"/>
      <c r="G1552" s="15">
        <f>IF(OR($B1552="",$D1552=""),"",IF($F1552&lt;&gt;"",$F1552,IFERROR(IF($D1552="In",INDEX('Products'!$E$6:$E$505,MATCH($B1552,'Products'!$A$6:$A$505,0)),INDEX('Products'!$F$6:$F$505,MATCH($B1552,'Products'!$A$6:$A$505,0))),"")))</f>
      </c>
      <c r="H1552" s="15">
        <f>IF(OR($E1552="",$G1552=""),"",$E1552*$G1552)</f>
      </c>
      <c r="I1552" s="15">
        <f>IF(AND($D1552="Out",$E1552&lt;&gt;"",$G1552&lt;&gt;""),$E1552*($G1552-IFERROR(INDEX('Products'!$E$6:$E$505,MATCH($B1552,'Products'!$A$6:$A$505,0)),0)),"")</f>
      </c>
      <c r="J1552" s="12"/>
    </row>
    <row r="1553" spans="1:10" x14ac:dyDescent="0.25">
      <c r="A1553" s="17"/>
      <c r="B1553" s="12"/>
      <c r="C1553" s="16">
        <f>IF($B1553="","",IFERROR(INDEX('Products'!$B$6:$B$505,MATCH($B1553,'Products'!$A$6:$A$505,0)),"Unknown code"))</f>
      </c>
      <c r="D1553" s="12"/>
      <c r="E1553" s="14"/>
      <c r="F1553" s="14"/>
      <c r="G1553" s="15">
        <f>IF(OR($B1553="",$D1553=""),"",IF($F1553&lt;&gt;"",$F1553,IFERROR(IF($D1553="In",INDEX('Products'!$E$6:$E$505,MATCH($B1553,'Products'!$A$6:$A$505,0)),INDEX('Products'!$F$6:$F$505,MATCH($B1553,'Products'!$A$6:$A$505,0))),"")))</f>
      </c>
      <c r="H1553" s="15">
        <f>IF(OR($E1553="",$G1553=""),"",$E1553*$G1553)</f>
      </c>
      <c r="I1553" s="15">
        <f>IF(AND($D1553="Out",$E1553&lt;&gt;"",$G1553&lt;&gt;""),$E1553*($G1553-IFERROR(INDEX('Products'!$E$6:$E$505,MATCH($B1553,'Products'!$A$6:$A$505,0)),0)),"")</f>
      </c>
      <c r="J1553" s="12"/>
    </row>
    <row r="1554" spans="1:10" x14ac:dyDescent="0.25">
      <c r="A1554" s="17"/>
      <c r="B1554" s="12"/>
      <c r="C1554" s="16">
        <f>IF($B1554="","",IFERROR(INDEX('Products'!$B$6:$B$505,MATCH($B1554,'Products'!$A$6:$A$505,0)),"Unknown code"))</f>
      </c>
      <c r="D1554" s="12"/>
      <c r="E1554" s="14"/>
      <c r="F1554" s="14"/>
      <c r="G1554" s="15">
        <f>IF(OR($B1554="",$D1554=""),"",IF($F1554&lt;&gt;"",$F1554,IFERROR(IF($D1554="In",INDEX('Products'!$E$6:$E$505,MATCH($B1554,'Products'!$A$6:$A$505,0)),INDEX('Products'!$F$6:$F$505,MATCH($B1554,'Products'!$A$6:$A$505,0))),"")))</f>
      </c>
      <c r="H1554" s="15">
        <f>IF(OR($E1554="",$G1554=""),"",$E1554*$G1554)</f>
      </c>
      <c r="I1554" s="15">
        <f>IF(AND($D1554="Out",$E1554&lt;&gt;"",$G1554&lt;&gt;""),$E1554*($G1554-IFERROR(INDEX('Products'!$E$6:$E$505,MATCH($B1554,'Products'!$A$6:$A$505,0)),0)),"")</f>
      </c>
      <c r="J1554" s="12"/>
    </row>
    <row r="1555" spans="1:10" x14ac:dyDescent="0.25">
      <c r="A1555" s="17"/>
      <c r="B1555" s="12"/>
      <c r="C1555" s="16">
        <f>IF($B1555="","",IFERROR(INDEX('Products'!$B$6:$B$505,MATCH($B1555,'Products'!$A$6:$A$505,0)),"Unknown code"))</f>
      </c>
      <c r="D1555" s="12"/>
      <c r="E1555" s="14"/>
      <c r="F1555" s="14"/>
      <c r="G1555" s="15">
        <f>IF(OR($B1555="",$D1555=""),"",IF($F1555&lt;&gt;"",$F1555,IFERROR(IF($D1555="In",INDEX('Products'!$E$6:$E$505,MATCH($B1555,'Products'!$A$6:$A$505,0)),INDEX('Products'!$F$6:$F$505,MATCH($B1555,'Products'!$A$6:$A$505,0))),"")))</f>
      </c>
      <c r="H1555" s="15">
        <f>IF(OR($E1555="",$G1555=""),"",$E1555*$G1555)</f>
      </c>
      <c r="I1555" s="15">
        <f>IF(AND($D1555="Out",$E1555&lt;&gt;"",$G1555&lt;&gt;""),$E1555*($G1555-IFERROR(INDEX('Products'!$E$6:$E$505,MATCH($B1555,'Products'!$A$6:$A$505,0)),0)),"")</f>
      </c>
      <c r="J1555" s="12"/>
    </row>
    <row r="1556" spans="1:10" x14ac:dyDescent="0.25">
      <c r="A1556" s="17"/>
      <c r="B1556" s="12"/>
      <c r="C1556" s="16">
        <f>IF($B1556="","",IFERROR(INDEX('Products'!$B$6:$B$505,MATCH($B1556,'Products'!$A$6:$A$505,0)),"Unknown code"))</f>
      </c>
      <c r="D1556" s="12"/>
      <c r="E1556" s="14"/>
      <c r="F1556" s="14"/>
      <c r="G1556" s="15">
        <f>IF(OR($B1556="",$D1556=""),"",IF($F1556&lt;&gt;"",$F1556,IFERROR(IF($D1556="In",INDEX('Products'!$E$6:$E$505,MATCH($B1556,'Products'!$A$6:$A$505,0)),INDEX('Products'!$F$6:$F$505,MATCH($B1556,'Products'!$A$6:$A$505,0))),"")))</f>
      </c>
      <c r="H1556" s="15">
        <f>IF(OR($E1556="",$G1556=""),"",$E1556*$G1556)</f>
      </c>
      <c r="I1556" s="15">
        <f>IF(AND($D1556="Out",$E1556&lt;&gt;"",$G1556&lt;&gt;""),$E1556*($G1556-IFERROR(INDEX('Products'!$E$6:$E$505,MATCH($B1556,'Products'!$A$6:$A$505,0)),0)),"")</f>
      </c>
      <c r="J1556" s="12"/>
    </row>
    <row r="1557" spans="1:10" x14ac:dyDescent="0.25">
      <c r="A1557" s="17"/>
      <c r="B1557" s="12"/>
      <c r="C1557" s="16">
        <f>IF($B1557="","",IFERROR(INDEX('Products'!$B$6:$B$505,MATCH($B1557,'Products'!$A$6:$A$505,0)),"Unknown code"))</f>
      </c>
      <c r="D1557" s="12"/>
      <c r="E1557" s="14"/>
      <c r="F1557" s="14"/>
      <c r="G1557" s="15">
        <f>IF(OR($B1557="",$D1557=""),"",IF($F1557&lt;&gt;"",$F1557,IFERROR(IF($D1557="In",INDEX('Products'!$E$6:$E$505,MATCH($B1557,'Products'!$A$6:$A$505,0)),INDEX('Products'!$F$6:$F$505,MATCH($B1557,'Products'!$A$6:$A$505,0))),"")))</f>
      </c>
      <c r="H1557" s="15">
        <f>IF(OR($E1557="",$G1557=""),"",$E1557*$G1557)</f>
      </c>
      <c r="I1557" s="15">
        <f>IF(AND($D1557="Out",$E1557&lt;&gt;"",$G1557&lt;&gt;""),$E1557*($G1557-IFERROR(INDEX('Products'!$E$6:$E$505,MATCH($B1557,'Products'!$A$6:$A$505,0)),0)),"")</f>
      </c>
      <c r="J1557" s="12"/>
    </row>
    <row r="1558" spans="1:10" x14ac:dyDescent="0.25">
      <c r="A1558" s="17"/>
      <c r="B1558" s="12"/>
      <c r="C1558" s="16">
        <f>IF($B1558="","",IFERROR(INDEX('Products'!$B$6:$B$505,MATCH($B1558,'Products'!$A$6:$A$505,0)),"Unknown code"))</f>
      </c>
      <c r="D1558" s="12"/>
      <c r="E1558" s="14"/>
      <c r="F1558" s="14"/>
      <c r="G1558" s="15">
        <f>IF(OR($B1558="",$D1558=""),"",IF($F1558&lt;&gt;"",$F1558,IFERROR(IF($D1558="In",INDEX('Products'!$E$6:$E$505,MATCH($B1558,'Products'!$A$6:$A$505,0)),INDEX('Products'!$F$6:$F$505,MATCH($B1558,'Products'!$A$6:$A$505,0))),"")))</f>
      </c>
      <c r="H1558" s="15">
        <f>IF(OR($E1558="",$G1558=""),"",$E1558*$G1558)</f>
      </c>
      <c r="I1558" s="15">
        <f>IF(AND($D1558="Out",$E1558&lt;&gt;"",$G1558&lt;&gt;""),$E1558*($G1558-IFERROR(INDEX('Products'!$E$6:$E$505,MATCH($B1558,'Products'!$A$6:$A$505,0)),0)),"")</f>
      </c>
      <c r="J1558" s="12"/>
    </row>
    <row r="1559" spans="1:10" x14ac:dyDescent="0.25">
      <c r="A1559" s="17"/>
      <c r="B1559" s="12"/>
      <c r="C1559" s="16">
        <f>IF($B1559="","",IFERROR(INDEX('Products'!$B$6:$B$505,MATCH($B1559,'Products'!$A$6:$A$505,0)),"Unknown code"))</f>
      </c>
      <c r="D1559" s="12"/>
      <c r="E1559" s="14"/>
      <c r="F1559" s="14"/>
      <c r="G1559" s="15">
        <f>IF(OR($B1559="",$D1559=""),"",IF($F1559&lt;&gt;"",$F1559,IFERROR(IF($D1559="In",INDEX('Products'!$E$6:$E$505,MATCH($B1559,'Products'!$A$6:$A$505,0)),INDEX('Products'!$F$6:$F$505,MATCH($B1559,'Products'!$A$6:$A$505,0))),"")))</f>
      </c>
      <c r="H1559" s="15">
        <f>IF(OR($E1559="",$G1559=""),"",$E1559*$G1559)</f>
      </c>
      <c r="I1559" s="15">
        <f>IF(AND($D1559="Out",$E1559&lt;&gt;"",$G1559&lt;&gt;""),$E1559*($G1559-IFERROR(INDEX('Products'!$E$6:$E$505,MATCH($B1559,'Products'!$A$6:$A$505,0)),0)),"")</f>
      </c>
      <c r="J1559" s="12"/>
    </row>
    <row r="1560" spans="1:10" x14ac:dyDescent="0.25">
      <c r="A1560" s="17"/>
      <c r="B1560" s="12"/>
      <c r="C1560" s="16">
        <f>IF($B1560="","",IFERROR(INDEX('Products'!$B$6:$B$505,MATCH($B1560,'Products'!$A$6:$A$505,0)),"Unknown code"))</f>
      </c>
      <c r="D1560" s="12"/>
      <c r="E1560" s="14"/>
      <c r="F1560" s="14"/>
      <c r="G1560" s="15">
        <f>IF(OR($B1560="",$D1560=""),"",IF($F1560&lt;&gt;"",$F1560,IFERROR(IF($D1560="In",INDEX('Products'!$E$6:$E$505,MATCH($B1560,'Products'!$A$6:$A$505,0)),INDEX('Products'!$F$6:$F$505,MATCH($B1560,'Products'!$A$6:$A$505,0))),"")))</f>
      </c>
      <c r="H1560" s="15">
        <f>IF(OR($E1560="",$G1560=""),"",$E1560*$G1560)</f>
      </c>
      <c r="I1560" s="15">
        <f>IF(AND($D1560="Out",$E1560&lt;&gt;"",$G1560&lt;&gt;""),$E1560*($G1560-IFERROR(INDEX('Products'!$E$6:$E$505,MATCH($B1560,'Products'!$A$6:$A$505,0)),0)),"")</f>
      </c>
      <c r="J1560" s="12"/>
    </row>
    <row r="1561" spans="1:10" x14ac:dyDescent="0.25">
      <c r="A1561" s="17"/>
      <c r="B1561" s="12"/>
      <c r="C1561" s="16">
        <f>IF($B1561="","",IFERROR(INDEX('Products'!$B$6:$B$505,MATCH($B1561,'Products'!$A$6:$A$505,0)),"Unknown code"))</f>
      </c>
      <c r="D1561" s="12"/>
      <c r="E1561" s="14"/>
      <c r="F1561" s="14"/>
      <c r="G1561" s="15">
        <f>IF(OR($B1561="",$D1561=""),"",IF($F1561&lt;&gt;"",$F1561,IFERROR(IF($D1561="In",INDEX('Products'!$E$6:$E$505,MATCH($B1561,'Products'!$A$6:$A$505,0)),INDEX('Products'!$F$6:$F$505,MATCH($B1561,'Products'!$A$6:$A$505,0))),"")))</f>
      </c>
      <c r="H1561" s="15">
        <f>IF(OR($E1561="",$G1561=""),"",$E1561*$G1561)</f>
      </c>
      <c r="I1561" s="15">
        <f>IF(AND($D1561="Out",$E1561&lt;&gt;"",$G1561&lt;&gt;""),$E1561*($G1561-IFERROR(INDEX('Products'!$E$6:$E$505,MATCH($B1561,'Products'!$A$6:$A$505,0)),0)),"")</f>
      </c>
      <c r="J1561" s="12"/>
    </row>
    <row r="1562" spans="1:10" x14ac:dyDescent="0.25">
      <c r="A1562" s="17"/>
      <c r="B1562" s="12"/>
      <c r="C1562" s="16">
        <f>IF($B1562="","",IFERROR(INDEX('Products'!$B$6:$B$505,MATCH($B1562,'Products'!$A$6:$A$505,0)),"Unknown code"))</f>
      </c>
      <c r="D1562" s="12"/>
      <c r="E1562" s="14"/>
      <c r="F1562" s="14"/>
      <c r="G1562" s="15">
        <f>IF(OR($B1562="",$D1562=""),"",IF($F1562&lt;&gt;"",$F1562,IFERROR(IF($D1562="In",INDEX('Products'!$E$6:$E$505,MATCH($B1562,'Products'!$A$6:$A$505,0)),INDEX('Products'!$F$6:$F$505,MATCH($B1562,'Products'!$A$6:$A$505,0))),"")))</f>
      </c>
      <c r="H1562" s="15">
        <f>IF(OR($E1562="",$G1562=""),"",$E1562*$G1562)</f>
      </c>
      <c r="I1562" s="15">
        <f>IF(AND($D1562="Out",$E1562&lt;&gt;"",$G1562&lt;&gt;""),$E1562*($G1562-IFERROR(INDEX('Products'!$E$6:$E$505,MATCH($B1562,'Products'!$A$6:$A$505,0)),0)),"")</f>
      </c>
      <c r="J1562" s="12"/>
    </row>
    <row r="1563" spans="1:10" x14ac:dyDescent="0.25">
      <c r="A1563" s="17"/>
      <c r="B1563" s="12"/>
      <c r="C1563" s="16">
        <f>IF($B1563="","",IFERROR(INDEX('Products'!$B$6:$B$505,MATCH($B1563,'Products'!$A$6:$A$505,0)),"Unknown code"))</f>
      </c>
      <c r="D1563" s="12"/>
      <c r="E1563" s="14"/>
      <c r="F1563" s="14"/>
      <c r="G1563" s="15">
        <f>IF(OR($B1563="",$D1563=""),"",IF($F1563&lt;&gt;"",$F1563,IFERROR(IF($D1563="In",INDEX('Products'!$E$6:$E$505,MATCH($B1563,'Products'!$A$6:$A$505,0)),INDEX('Products'!$F$6:$F$505,MATCH($B1563,'Products'!$A$6:$A$505,0))),"")))</f>
      </c>
      <c r="H1563" s="15">
        <f>IF(OR($E1563="",$G1563=""),"",$E1563*$G1563)</f>
      </c>
      <c r="I1563" s="15">
        <f>IF(AND($D1563="Out",$E1563&lt;&gt;"",$G1563&lt;&gt;""),$E1563*($G1563-IFERROR(INDEX('Products'!$E$6:$E$505,MATCH($B1563,'Products'!$A$6:$A$505,0)),0)),"")</f>
      </c>
      <c r="J1563" s="12"/>
    </row>
    <row r="1564" spans="1:10" x14ac:dyDescent="0.25">
      <c r="A1564" s="17"/>
      <c r="B1564" s="12"/>
      <c r="C1564" s="16">
        <f>IF($B1564="","",IFERROR(INDEX('Products'!$B$6:$B$505,MATCH($B1564,'Products'!$A$6:$A$505,0)),"Unknown code"))</f>
      </c>
      <c r="D1564" s="12"/>
      <c r="E1564" s="14"/>
      <c r="F1564" s="14"/>
      <c r="G1564" s="15">
        <f>IF(OR($B1564="",$D1564=""),"",IF($F1564&lt;&gt;"",$F1564,IFERROR(IF($D1564="In",INDEX('Products'!$E$6:$E$505,MATCH($B1564,'Products'!$A$6:$A$505,0)),INDEX('Products'!$F$6:$F$505,MATCH($B1564,'Products'!$A$6:$A$505,0))),"")))</f>
      </c>
      <c r="H1564" s="15">
        <f>IF(OR($E1564="",$G1564=""),"",$E1564*$G1564)</f>
      </c>
      <c r="I1564" s="15">
        <f>IF(AND($D1564="Out",$E1564&lt;&gt;"",$G1564&lt;&gt;""),$E1564*($G1564-IFERROR(INDEX('Products'!$E$6:$E$505,MATCH($B1564,'Products'!$A$6:$A$505,0)),0)),"")</f>
      </c>
      <c r="J1564" s="12"/>
    </row>
    <row r="1565" spans="1:10" x14ac:dyDescent="0.25">
      <c r="A1565" s="17"/>
      <c r="B1565" s="12"/>
      <c r="C1565" s="16">
        <f>IF($B1565="","",IFERROR(INDEX('Products'!$B$6:$B$505,MATCH($B1565,'Products'!$A$6:$A$505,0)),"Unknown code"))</f>
      </c>
      <c r="D1565" s="12"/>
      <c r="E1565" s="14"/>
      <c r="F1565" s="14"/>
      <c r="G1565" s="15">
        <f>IF(OR($B1565="",$D1565=""),"",IF($F1565&lt;&gt;"",$F1565,IFERROR(IF($D1565="In",INDEX('Products'!$E$6:$E$505,MATCH($B1565,'Products'!$A$6:$A$505,0)),INDEX('Products'!$F$6:$F$505,MATCH($B1565,'Products'!$A$6:$A$505,0))),"")))</f>
      </c>
      <c r="H1565" s="15">
        <f>IF(OR($E1565="",$G1565=""),"",$E1565*$G1565)</f>
      </c>
      <c r="I1565" s="15">
        <f>IF(AND($D1565="Out",$E1565&lt;&gt;"",$G1565&lt;&gt;""),$E1565*($G1565-IFERROR(INDEX('Products'!$E$6:$E$505,MATCH($B1565,'Products'!$A$6:$A$505,0)),0)),"")</f>
      </c>
      <c r="J1565" s="12"/>
    </row>
    <row r="1566" spans="1:10" x14ac:dyDescent="0.25">
      <c r="A1566" s="17"/>
      <c r="B1566" s="12"/>
      <c r="C1566" s="16">
        <f>IF($B1566="","",IFERROR(INDEX('Products'!$B$6:$B$505,MATCH($B1566,'Products'!$A$6:$A$505,0)),"Unknown code"))</f>
      </c>
      <c r="D1566" s="12"/>
      <c r="E1566" s="14"/>
      <c r="F1566" s="14"/>
      <c r="G1566" s="15">
        <f>IF(OR($B1566="",$D1566=""),"",IF($F1566&lt;&gt;"",$F1566,IFERROR(IF($D1566="In",INDEX('Products'!$E$6:$E$505,MATCH($B1566,'Products'!$A$6:$A$505,0)),INDEX('Products'!$F$6:$F$505,MATCH($B1566,'Products'!$A$6:$A$505,0))),"")))</f>
      </c>
      <c r="H1566" s="15">
        <f>IF(OR($E1566="",$G1566=""),"",$E1566*$G1566)</f>
      </c>
      <c r="I1566" s="15">
        <f>IF(AND($D1566="Out",$E1566&lt;&gt;"",$G1566&lt;&gt;""),$E1566*($G1566-IFERROR(INDEX('Products'!$E$6:$E$505,MATCH($B1566,'Products'!$A$6:$A$505,0)),0)),"")</f>
      </c>
      <c r="J1566" s="12"/>
    </row>
    <row r="1567" spans="1:10" x14ac:dyDescent="0.25">
      <c r="A1567" s="17"/>
      <c r="B1567" s="12"/>
      <c r="C1567" s="16">
        <f>IF($B1567="","",IFERROR(INDEX('Products'!$B$6:$B$505,MATCH($B1567,'Products'!$A$6:$A$505,0)),"Unknown code"))</f>
      </c>
      <c r="D1567" s="12"/>
      <c r="E1567" s="14"/>
      <c r="F1567" s="14"/>
      <c r="G1567" s="15">
        <f>IF(OR($B1567="",$D1567=""),"",IF($F1567&lt;&gt;"",$F1567,IFERROR(IF($D1567="In",INDEX('Products'!$E$6:$E$505,MATCH($B1567,'Products'!$A$6:$A$505,0)),INDEX('Products'!$F$6:$F$505,MATCH($B1567,'Products'!$A$6:$A$505,0))),"")))</f>
      </c>
      <c r="H1567" s="15">
        <f>IF(OR($E1567="",$G1567=""),"",$E1567*$G1567)</f>
      </c>
      <c r="I1567" s="15">
        <f>IF(AND($D1567="Out",$E1567&lt;&gt;"",$G1567&lt;&gt;""),$E1567*($G1567-IFERROR(INDEX('Products'!$E$6:$E$505,MATCH($B1567,'Products'!$A$6:$A$505,0)),0)),"")</f>
      </c>
      <c r="J1567" s="12"/>
    </row>
    <row r="1568" spans="1:10" x14ac:dyDescent="0.25">
      <c r="A1568" s="17"/>
      <c r="B1568" s="12"/>
      <c r="C1568" s="16">
        <f>IF($B1568="","",IFERROR(INDEX('Products'!$B$6:$B$505,MATCH($B1568,'Products'!$A$6:$A$505,0)),"Unknown code"))</f>
      </c>
      <c r="D1568" s="12"/>
      <c r="E1568" s="14"/>
      <c r="F1568" s="14"/>
      <c r="G1568" s="15">
        <f>IF(OR($B1568="",$D1568=""),"",IF($F1568&lt;&gt;"",$F1568,IFERROR(IF($D1568="In",INDEX('Products'!$E$6:$E$505,MATCH($B1568,'Products'!$A$6:$A$505,0)),INDEX('Products'!$F$6:$F$505,MATCH($B1568,'Products'!$A$6:$A$505,0))),"")))</f>
      </c>
      <c r="H1568" s="15">
        <f>IF(OR($E1568="",$G1568=""),"",$E1568*$G1568)</f>
      </c>
      <c r="I1568" s="15">
        <f>IF(AND($D1568="Out",$E1568&lt;&gt;"",$G1568&lt;&gt;""),$E1568*($G1568-IFERROR(INDEX('Products'!$E$6:$E$505,MATCH($B1568,'Products'!$A$6:$A$505,0)),0)),"")</f>
      </c>
      <c r="J1568" s="12"/>
    </row>
    <row r="1569" spans="1:10" x14ac:dyDescent="0.25">
      <c r="A1569" s="17"/>
      <c r="B1569" s="12"/>
      <c r="C1569" s="16">
        <f>IF($B1569="","",IFERROR(INDEX('Products'!$B$6:$B$505,MATCH($B1569,'Products'!$A$6:$A$505,0)),"Unknown code"))</f>
      </c>
      <c r="D1569" s="12"/>
      <c r="E1569" s="14"/>
      <c r="F1569" s="14"/>
      <c r="G1569" s="15">
        <f>IF(OR($B1569="",$D1569=""),"",IF($F1569&lt;&gt;"",$F1569,IFERROR(IF($D1569="In",INDEX('Products'!$E$6:$E$505,MATCH($B1569,'Products'!$A$6:$A$505,0)),INDEX('Products'!$F$6:$F$505,MATCH($B1569,'Products'!$A$6:$A$505,0))),"")))</f>
      </c>
      <c r="H1569" s="15">
        <f>IF(OR($E1569="",$G1569=""),"",$E1569*$G1569)</f>
      </c>
      <c r="I1569" s="15">
        <f>IF(AND($D1569="Out",$E1569&lt;&gt;"",$G1569&lt;&gt;""),$E1569*($G1569-IFERROR(INDEX('Products'!$E$6:$E$505,MATCH($B1569,'Products'!$A$6:$A$505,0)),0)),"")</f>
      </c>
      <c r="J1569" s="12"/>
    </row>
    <row r="1570" spans="1:10" x14ac:dyDescent="0.25">
      <c r="A1570" s="17"/>
      <c r="B1570" s="12"/>
      <c r="C1570" s="16">
        <f>IF($B1570="","",IFERROR(INDEX('Products'!$B$6:$B$505,MATCH($B1570,'Products'!$A$6:$A$505,0)),"Unknown code"))</f>
      </c>
      <c r="D1570" s="12"/>
      <c r="E1570" s="14"/>
      <c r="F1570" s="14"/>
      <c r="G1570" s="15">
        <f>IF(OR($B1570="",$D1570=""),"",IF($F1570&lt;&gt;"",$F1570,IFERROR(IF($D1570="In",INDEX('Products'!$E$6:$E$505,MATCH($B1570,'Products'!$A$6:$A$505,0)),INDEX('Products'!$F$6:$F$505,MATCH($B1570,'Products'!$A$6:$A$505,0))),"")))</f>
      </c>
      <c r="H1570" s="15">
        <f>IF(OR($E1570="",$G1570=""),"",$E1570*$G1570)</f>
      </c>
      <c r="I1570" s="15">
        <f>IF(AND($D1570="Out",$E1570&lt;&gt;"",$G1570&lt;&gt;""),$E1570*($G1570-IFERROR(INDEX('Products'!$E$6:$E$505,MATCH($B1570,'Products'!$A$6:$A$505,0)),0)),"")</f>
      </c>
      <c r="J1570" s="12"/>
    </row>
    <row r="1571" spans="1:10" x14ac:dyDescent="0.25">
      <c r="A1571" s="17"/>
      <c r="B1571" s="12"/>
      <c r="C1571" s="16">
        <f>IF($B1571="","",IFERROR(INDEX('Products'!$B$6:$B$505,MATCH($B1571,'Products'!$A$6:$A$505,0)),"Unknown code"))</f>
      </c>
      <c r="D1571" s="12"/>
      <c r="E1571" s="14"/>
      <c r="F1571" s="14"/>
      <c r="G1571" s="15">
        <f>IF(OR($B1571="",$D1571=""),"",IF($F1571&lt;&gt;"",$F1571,IFERROR(IF($D1571="In",INDEX('Products'!$E$6:$E$505,MATCH($B1571,'Products'!$A$6:$A$505,0)),INDEX('Products'!$F$6:$F$505,MATCH($B1571,'Products'!$A$6:$A$505,0))),"")))</f>
      </c>
      <c r="H1571" s="15">
        <f>IF(OR($E1571="",$G1571=""),"",$E1571*$G1571)</f>
      </c>
      <c r="I1571" s="15">
        <f>IF(AND($D1571="Out",$E1571&lt;&gt;"",$G1571&lt;&gt;""),$E1571*($G1571-IFERROR(INDEX('Products'!$E$6:$E$505,MATCH($B1571,'Products'!$A$6:$A$505,0)),0)),"")</f>
      </c>
      <c r="J1571" s="12"/>
    </row>
    <row r="1572" spans="1:10" x14ac:dyDescent="0.25">
      <c r="A1572" s="17"/>
      <c r="B1572" s="12"/>
      <c r="C1572" s="16">
        <f>IF($B1572="","",IFERROR(INDEX('Products'!$B$6:$B$505,MATCH($B1572,'Products'!$A$6:$A$505,0)),"Unknown code"))</f>
      </c>
      <c r="D1572" s="12"/>
      <c r="E1572" s="14"/>
      <c r="F1572" s="14"/>
      <c r="G1572" s="15">
        <f>IF(OR($B1572="",$D1572=""),"",IF($F1572&lt;&gt;"",$F1572,IFERROR(IF($D1572="In",INDEX('Products'!$E$6:$E$505,MATCH($B1572,'Products'!$A$6:$A$505,0)),INDEX('Products'!$F$6:$F$505,MATCH($B1572,'Products'!$A$6:$A$505,0))),"")))</f>
      </c>
      <c r="H1572" s="15">
        <f>IF(OR($E1572="",$G1572=""),"",$E1572*$G1572)</f>
      </c>
      <c r="I1572" s="15">
        <f>IF(AND($D1572="Out",$E1572&lt;&gt;"",$G1572&lt;&gt;""),$E1572*($G1572-IFERROR(INDEX('Products'!$E$6:$E$505,MATCH($B1572,'Products'!$A$6:$A$505,0)),0)),"")</f>
      </c>
      <c r="J1572" s="12"/>
    </row>
    <row r="1573" spans="1:10" x14ac:dyDescent="0.25">
      <c r="A1573" s="17"/>
      <c r="B1573" s="12"/>
      <c r="C1573" s="16">
        <f>IF($B1573="","",IFERROR(INDEX('Products'!$B$6:$B$505,MATCH($B1573,'Products'!$A$6:$A$505,0)),"Unknown code"))</f>
      </c>
      <c r="D1573" s="12"/>
      <c r="E1573" s="14"/>
      <c r="F1573" s="14"/>
      <c r="G1573" s="15">
        <f>IF(OR($B1573="",$D1573=""),"",IF($F1573&lt;&gt;"",$F1573,IFERROR(IF($D1573="In",INDEX('Products'!$E$6:$E$505,MATCH($B1573,'Products'!$A$6:$A$505,0)),INDEX('Products'!$F$6:$F$505,MATCH($B1573,'Products'!$A$6:$A$505,0))),"")))</f>
      </c>
      <c r="H1573" s="15">
        <f>IF(OR($E1573="",$G1573=""),"",$E1573*$G1573)</f>
      </c>
      <c r="I1573" s="15">
        <f>IF(AND($D1573="Out",$E1573&lt;&gt;"",$G1573&lt;&gt;""),$E1573*($G1573-IFERROR(INDEX('Products'!$E$6:$E$505,MATCH($B1573,'Products'!$A$6:$A$505,0)),0)),"")</f>
      </c>
      <c r="J1573" s="12"/>
    </row>
    <row r="1574" spans="1:10" x14ac:dyDescent="0.25">
      <c r="A1574" s="17"/>
      <c r="B1574" s="12"/>
      <c r="C1574" s="16">
        <f>IF($B1574="","",IFERROR(INDEX('Products'!$B$6:$B$505,MATCH($B1574,'Products'!$A$6:$A$505,0)),"Unknown code"))</f>
      </c>
      <c r="D1574" s="12"/>
      <c r="E1574" s="14"/>
      <c r="F1574" s="14"/>
      <c r="G1574" s="15">
        <f>IF(OR($B1574="",$D1574=""),"",IF($F1574&lt;&gt;"",$F1574,IFERROR(IF($D1574="In",INDEX('Products'!$E$6:$E$505,MATCH($B1574,'Products'!$A$6:$A$505,0)),INDEX('Products'!$F$6:$F$505,MATCH($B1574,'Products'!$A$6:$A$505,0))),"")))</f>
      </c>
      <c r="H1574" s="15">
        <f>IF(OR($E1574="",$G1574=""),"",$E1574*$G1574)</f>
      </c>
      <c r="I1574" s="15">
        <f>IF(AND($D1574="Out",$E1574&lt;&gt;"",$G1574&lt;&gt;""),$E1574*($G1574-IFERROR(INDEX('Products'!$E$6:$E$505,MATCH($B1574,'Products'!$A$6:$A$505,0)),0)),"")</f>
      </c>
      <c r="J1574" s="12"/>
    </row>
    <row r="1575" spans="1:10" x14ac:dyDescent="0.25">
      <c r="A1575" s="17"/>
      <c r="B1575" s="12"/>
      <c r="C1575" s="16">
        <f>IF($B1575="","",IFERROR(INDEX('Products'!$B$6:$B$505,MATCH($B1575,'Products'!$A$6:$A$505,0)),"Unknown code"))</f>
      </c>
      <c r="D1575" s="12"/>
      <c r="E1575" s="14"/>
      <c r="F1575" s="14"/>
      <c r="G1575" s="15">
        <f>IF(OR($B1575="",$D1575=""),"",IF($F1575&lt;&gt;"",$F1575,IFERROR(IF($D1575="In",INDEX('Products'!$E$6:$E$505,MATCH($B1575,'Products'!$A$6:$A$505,0)),INDEX('Products'!$F$6:$F$505,MATCH($B1575,'Products'!$A$6:$A$505,0))),"")))</f>
      </c>
      <c r="H1575" s="15">
        <f>IF(OR($E1575="",$G1575=""),"",$E1575*$G1575)</f>
      </c>
      <c r="I1575" s="15">
        <f>IF(AND($D1575="Out",$E1575&lt;&gt;"",$G1575&lt;&gt;""),$E1575*($G1575-IFERROR(INDEX('Products'!$E$6:$E$505,MATCH($B1575,'Products'!$A$6:$A$505,0)),0)),"")</f>
      </c>
      <c r="J1575" s="12"/>
    </row>
    <row r="1576" spans="1:10" x14ac:dyDescent="0.25">
      <c r="A1576" s="17"/>
      <c r="B1576" s="12"/>
      <c r="C1576" s="16">
        <f>IF($B1576="","",IFERROR(INDEX('Products'!$B$6:$B$505,MATCH($B1576,'Products'!$A$6:$A$505,0)),"Unknown code"))</f>
      </c>
      <c r="D1576" s="12"/>
      <c r="E1576" s="14"/>
      <c r="F1576" s="14"/>
      <c r="G1576" s="15">
        <f>IF(OR($B1576="",$D1576=""),"",IF($F1576&lt;&gt;"",$F1576,IFERROR(IF($D1576="In",INDEX('Products'!$E$6:$E$505,MATCH($B1576,'Products'!$A$6:$A$505,0)),INDEX('Products'!$F$6:$F$505,MATCH($B1576,'Products'!$A$6:$A$505,0))),"")))</f>
      </c>
      <c r="H1576" s="15">
        <f>IF(OR($E1576="",$G1576=""),"",$E1576*$G1576)</f>
      </c>
      <c r="I1576" s="15">
        <f>IF(AND($D1576="Out",$E1576&lt;&gt;"",$G1576&lt;&gt;""),$E1576*($G1576-IFERROR(INDEX('Products'!$E$6:$E$505,MATCH($B1576,'Products'!$A$6:$A$505,0)),0)),"")</f>
      </c>
      <c r="J1576" s="12"/>
    </row>
    <row r="1577" spans="1:10" x14ac:dyDescent="0.25">
      <c r="A1577" s="17"/>
      <c r="B1577" s="12"/>
      <c r="C1577" s="16">
        <f>IF($B1577="","",IFERROR(INDEX('Products'!$B$6:$B$505,MATCH($B1577,'Products'!$A$6:$A$505,0)),"Unknown code"))</f>
      </c>
      <c r="D1577" s="12"/>
      <c r="E1577" s="14"/>
      <c r="F1577" s="14"/>
      <c r="G1577" s="15">
        <f>IF(OR($B1577="",$D1577=""),"",IF($F1577&lt;&gt;"",$F1577,IFERROR(IF($D1577="In",INDEX('Products'!$E$6:$E$505,MATCH($B1577,'Products'!$A$6:$A$505,0)),INDEX('Products'!$F$6:$F$505,MATCH($B1577,'Products'!$A$6:$A$505,0))),"")))</f>
      </c>
      <c r="H1577" s="15">
        <f>IF(OR($E1577="",$G1577=""),"",$E1577*$G1577)</f>
      </c>
      <c r="I1577" s="15">
        <f>IF(AND($D1577="Out",$E1577&lt;&gt;"",$G1577&lt;&gt;""),$E1577*($G1577-IFERROR(INDEX('Products'!$E$6:$E$505,MATCH($B1577,'Products'!$A$6:$A$505,0)),0)),"")</f>
      </c>
      <c r="J1577" s="12"/>
    </row>
    <row r="1578" spans="1:10" x14ac:dyDescent="0.25">
      <c r="A1578" s="17"/>
      <c r="B1578" s="12"/>
      <c r="C1578" s="16">
        <f>IF($B1578="","",IFERROR(INDEX('Products'!$B$6:$B$505,MATCH($B1578,'Products'!$A$6:$A$505,0)),"Unknown code"))</f>
      </c>
      <c r="D1578" s="12"/>
      <c r="E1578" s="14"/>
      <c r="F1578" s="14"/>
      <c r="G1578" s="15">
        <f>IF(OR($B1578="",$D1578=""),"",IF($F1578&lt;&gt;"",$F1578,IFERROR(IF($D1578="In",INDEX('Products'!$E$6:$E$505,MATCH($B1578,'Products'!$A$6:$A$505,0)),INDEX('Products'!$F$6:$F$505,MATCH($B1578,'Products'!$A$6:$A$505,0))),"")))</f>
      </c>
      <c r="H1578" s="15">
        <f>IF(OR($E1578="",$G1578=""),"",$E1578*$G1578)</f>
      </c>
      <c r="I1578" s="15">
        <f>IF(AND($D1578="Out",$E1578&lt;&gt;"",$G1578&lt;&gt;""),$E1578*($G1578-IFERROR(INDEX('Products'!$E$6:$E$505,MATCH($B1578,'Products'!$A$6:$A$505,0)),0)),"")</f>
      </c>
      <c r="J1578" s="12"/>
    </row>
    <row r="1579" spans="1:10" x14ac:dyDescent="0.25">
      <c r="A1579" s="17"/>
      <c r="B1579" s="12"/>
      <c r="C1579" s="16">
        <f>IF($B1579="","",IFERROR(INDEX('Products'!$B$6:$B$505,MATCH($B1579,'Products'!$A$6:$A$505,0)),"Unknown code"))</f>
      </c>
      <c r="D1579" s="12"/>
      <c r="E1579" s="14"/>
      <c r="F1579" s="14"/>
      <c r="G1579" s="15">
        <f>IF(OR($B1579="",$D1579=""),"",IF($F1579&lt;&gt;"",$F1579,IFERROR(IF($D1579="In",INDEX('Products'!$E$6:$E$505,MATCH($B1579,'Products'!$A$6:$A$505,0)),INDEX('Products'!$F$6:$F$505,MATCH($B1579,'Products'!$A$6:$A$505,0))),"")))</f>
      </c>
      <c r="H1579" s="15">
        <f>IF(OR($E1579="",$G1579=""),"",$E1579*$G1579)</f>
      </c>
      <c r="I1579" s="15">
        <f>IF(AND($D1579="Out",$E1579&lt;&gt;"",$G1579&lt;&gt;""),$E1579*($G1579-IFERROR(INDEX('Products'!$E$6:$E$505,MATCH($B1579,'Products'!$A$6:$A$505,0)),0)),"")</f>
      </c>
      <c r="J1579" s="12"/>
    </row>
    <row r="1580" spans="1:10" x14ac:dyDescent="0.25">
      <c r="A1580" s="17"/>
      <c r="B1580" s="12"/>
      <c r="C1580" s="16">
        <f>IF($B1580="","",IFERROR(INDEX('Products'!$B$6:$B$505,MATCH($B1580,'Products'!$A$6:$A$505,0)),"Unknown code"))</f>
      </c>
      <c r="D1580" s="12"/>
      <c r="E1580" s="14"/>
      <c r="F1580" s="14"/>
      <c r="G1580" s="15">
        <f>IF(OR($B1580="",$D1580=""),"",IF($F1580&lt;&gt;"",$F1580,IFERROR(IF($D1580="In",INDEX('Products'!$E$6:$E$505,MATCH($B1580,'Products'!$A$6:$A$505,0)),INDEX('Products'!$F$6:$F$505,MATCH($B1580,'Products'!$A$6:$A$505,0))),"")))</f>
      </c>
      <c r="H1580" s="15">
        <f>IF(OR($E1580="",$G1580=""),"",$E1580*$G1580)</f>
      </c>
      <c r="I1580" s="15">
        <f>IF(AND($D1580="Out",$E1580&lt;&gt;"",$G1580&lt;&gt;""),$E1580*($G1580-IFERROR(INDEX('Products'!$E$6:$E$505,MATCH($B1580,'Products'!$A$6:$A$505,0)),0)),"")</f>
      </c>
      <c r="J1580" s="12"/>
    </row>
    <row r="1581" spans="1:10" x14ac:dyDescent="0.25">
      <c r="A1581" s="17"/>
      <c r="B1581" s="12"/>
      <c r="C1581" s="16">
        <f>IF($B1581="","",IFERROR(INDEX('Products'!$B$6:$B$505,MATCH($B1581,'Products'!$A$6:$A$505,0)),"Unknown code"))</f>
      </c>
      <c r="D1581" s="12"/>
      <c r="E1581" s="14"/>
      <c r="F1581" s="14"/>
      <c r="G1581" s="15">
        <f>IF(OR($B1581="",$D1581=""),"",IF($F1581&lt;&gt;"",$F1581,IFERROR(IF($D1581="In",INDEX('Products'!$E$6:$E$505,MATCH($B1581,'Products'!$A$6:$A$505,0)),INDEX('Products'!$F$6:$F$505,MATCH($B1581,'Products'!$A$6:$A$505,0))),"")))</f>
      </c>
      <c r="H1581" s="15">
        <f>IF(OR($E1581="",$G1581=""),"",$E1581*$G1581)</f>
      </c>
      <c r="I1581" s="15">
        <f>IF(AND($D1581="Out",$E1581&lt;&gt;"",$G1581&lt;&gt;""),$E1581*($G1581-IFERROR(INDEX('Products'!$E$6:$E$505,MATCH($B1581,'Products'!$A$6:$A$505,0)),0)),"")</f>
      </c>
      <c r="J1581" s="12"/>
    </row>
    <row r="1582" spans="1:10" x14ac:dyDescent="0.25">
      <c r="A1582" s="17"/>
      <c r="B1582" s="12"/>
      <c r="C1582" s="16">
        <f>IF($B1582="","",IFERROR(INDEX('Products'!$B$6:$B$505,MATCH($B1582,'Products'!$A$6:$A$505,0)),"Unknown code"))</f>
      </c>
      <c r="D1582" s="12"/>
      <c r="E1582" s="14"/>
      <c r="F1582" s="14"/>
      <c r="G1582" s="15">
        <f>IF(OR($B1582="",$D1582=""),"",IF($F1582&lt;&gt;"",$F1582,IFERROR(IF($D1582="In",INDEX('Products'!$E$6:$E$505,MATCH($B1582,'Products'!$A$6:$A$505,0)),INDEX('Products'!$F$6:$F$505,MATCH($B1582,'Products'!$A$6:$A$505,0))),"")))</f>
      </c>
      <c r="H1582" s="15">
        <f>IF(OR($E1582="",$G1582=""),"",$E1582*$G1582)</f>
      </c>
      <c r="I1582" s="15">
        <f>IF(AND($D1582="Out",$E1582&lt;&gt;"",$G1582&lt;&gt;""),$E1582*($G1582-IFERROR(INDEX('Products'!$E$6:$E$505,MATCH($B1582,'Products'!$A$6:$A$505,0)),0)),"")</f>
      </c>
      <c r="J1582" s="12"/>
    </row>
    <row r="1583" spans="1:10" x14ac:dyDescent="0.25">
      <c r="A1583" s="17"/>
      <c r="B1583" s="12"/>
      <c r="C1583" s="16">
        <f>IF($B1583="","",IFERROR(INDEX('Products'!$B$6:$B$505,MATCH($B1583,'Products'!$A$6:$A$505,0)),"Unknown code"))</f>
      </c>
      <c r="D1583" s="12"/>
      <c r="E1583" s="14"/>
      <c r="F1583" s="14"/>
      <c r="G1583" s="15">
        <f>IF(OR($B1583="",$D1583=""),"",IF($F1583&lt;&gt;"",$F1583,IFERROR(IF($D1583="In",INDEX('Products'!$E$6:$E$505,MATCH($B1583,'Products'!$A$6:$A$505,0)),INDEX('Products'!$F$6:$F$505,MATCH($B1583,'Products'!$A$6:$A$505,0))),"")))</f>
      </c>
      <c r="H1583" s="15">
        <f>IF(OR($E1583="",$G1583=""),"",$E1583*$G1583)</f>
      </c>
      <c r="I1583" s="15">
        <f>IF(AND($D1583="Out",$E1583&lt;&gt;"",$G1583&lt;&gt;""),$E1583*($G1583-IFERROR(INDEX('Products'!$E$6:$E$505,MATCH($B1583,'Products'!$A$6:$A$505,0)),0)),"")</f>
      </c>
      <c r="J1583" s="12"/>
    </row>
    <row r="1584" spans="1:10" x14ac:dyDescent="0.25">
      <c r="A1584" s="17"/>
      <c r="B1584" s="12"/>
      <c r="C1584" s="16">
        <f>IF($B1584="","",IFERROR(INDEX('Products'!$B$6:$B$505,MATCH($B1584,'Products'!$A$6:$A$505,0)),"Unknown code"))</f>
      </c>
      <c r="D1584" s="12"/>
      <c r="E1584" s="14"/>
      <c r="F1584" s="14"/>
      <c r="G1584" s="15">
        <f>IF(OR($B1584="",$D1584=""),"",IF($F1584&lt;&gt;"",$F1584,IFERROR(IF($D1584="In",INDEX('Products'!$E$6:$E$505,MATCH($B1584,'Products'!$A$6:$A$505,0)),INDEX('Products'!$F$6:$F$505,MATCH($B1584,'Products'!$A$6:$A$505,0))),"")))</f>
      </c>
      <c r="H1584" s="15">
        <f>IF(OR($E1584="",$G1584=""),"",$E1584*$G1584)</f>
      </c>
      <c r="I1584" s="15">
        <f>IF(AND($D1584="Out",$E1584&lt;&gt;"",$G1584&lt;&gt;""),$E1584*($G1584-IFERROR(INDEX('Products'!$E$6:$E$505,MATCH($B1584,'Products'!$A$6:$A$505,0)),0)),"")</f>
      </c>
      <c r="J1584" s="12"/>
    </row>
    <row r="1585" spans="1:10" x14ac:dyDescent="0.25">
      <c r="A1585" s="17"/>
      <c r="B1585" s="12"/>
      <c r="C1585" s="16">
        <f>IF($B1585="","",IFERROR(INDEX('Products'!$B$6:$B$505,MATCH($B1585,'Products'!$A$6:$A$505,0)),"Unknown code"))</f>
      </c>
      <c r="D1585" s="12"/>
      <c r="E1585" s="14"/>
      <c r="F1585" s="14"/>
      <c r="G1585" s="15">
        <f>IF(OR($B1585="",$D1585=""),"",IF($F1585&lt;&gt;"",$F1585,IFERROR(IF($D1585="In",INDEX('Products'!$E$6:$E$505,MATCH($B1585,'Products'!$A$6:$A$505,0)),INDEX('Products'!$F$6:$F$505,MATCH($B1585,'Products'!$A$6:$A$505,0))),"")))</f>
      </c>
      <c r="H1585" s="15">
        <f>IF(OR($E1585="",$G1585=""),"",$E1585*$G1585)</f>
      </c>
      <c r="I1585" s="15">
        <f>IF(AND($D1585="Out",$E1585&lt;&gt;"",$G1585&lt;&gt;""),$E1585*($G1585-IFERROR(INDEX('Products'!$E$6:$E$505,MATCH($B1585,'Products'!$A$6:$A$505,0)),0)),"")</f>
      </c>
      <c r="J1585" s="12"/>
    </row>
    <row r="1586" spans="1:10" x14ac:dyDescent="0.25">
      <c r="A1586" s="17"/>
      <c r="B1586" s="12"/>
      <c r="C1586" s="16">
        <f>IF($B1586="","",IFERROR(INDEX('Products'!$B$6:$B$505,MATCH($B1586,'Products'!$A$6:$A$505,0)),"Unknown code"))</f>
      </c>
      <c r="D1586" s="12"/>
      <c r="E1586" s="14"/>
      <c r="F1586" s="14"/>
      <c r="G1586" s="15">
        <f>IF(OR($B1586="",$D1586=""),"",IF($F1586&lt;&gt;"",$F1586,IFERROR(IF($D1586="In",INDEX('Products'!$E$6:$E$505,MATCH($B1586,'Products'!$A$6:$A$505,0)),INDEX('Products'!$F$6:$F$505,MATCH($B1586,'Products'!$A$6:$A$505,0))),"")))</f>
      </c>
      <c r="H1586" s="15">
        <f>IF(OR($E1586="",$G1586=""),"",$E1586*$G1586)</f>
      </c>
      <c r="I1586" s="15">
        <f>IF(AND($D1586="Out",$E1586&lt;&gt;"",$G1586&lt;&gt;""),$E1586*($G1586-IFERROR(INDEX('Products'!$E$6:$E$505,MATCH($B1586,'Products'!$A$6:$A$505,0)),0)),"")</f>
      </c>
      <c r="J1586" s="12"/>
    </row>
    <row r="1587" spans="1:10" x14ac:dyDescent="0.25">
      <c r="A1587" s="17"/>
      <c r="B1587" s="12"/>
      <c r="C1587" s="16">
        <f>IF($B1587="","",IFERROR(INDEX('Products'!$B$6:$B$505,MATCH($B1587,'Products'!$A$6:$A$505,0)),"Unknown code"))</f>
      </c>
      <c r="D1587" s="12"/>
      <c r="E1587" s="14"/>
      <c r="F1587" s="14"/>
      <c r="G1587" s="15">
        <f>IF(OR($B1587="",$D1587=""),"",IF($F1587&lt;&gt;"",$F1587,IFERROR(IF($D1587="In",INDEX('Products'!$E$6:$E$505,MATCH($B1587,'Products'!$A$6:$A$505,0)),INDEX('Products'!$F$6:$F$505,MATCH($B1587,'Products'!$A$6:$A$505,0))),"")))</f>
      </c>
      <c r="H1587" s="15">
        <f>IF(OR($E1587="",$G1587=""),"",$E1587*$G1587)</f>
      </c>
      <c r="I1587" s="15">
        <f>IF(AND($D1587="Out",$E1587&lt;&gt;"",$G1587&lt;&gt;""),$E1587*($G1587-IFERROR(INDEX('Products'!$E$6:$E$505,MATCH($B1587,'Products'!$A$6:$A$505,0)),0)),"")</f>
      </c>
      <c r="J1587" s="12"/>
    </row>
    <row r="1588" spans="1:10" x14ac:dyDescent="0.25">
      <c r="A1588" s="17"/>
      <c r="B1588" s="12"/>
      <c r="C1588" s="16">
        <f>IF($B1588="","",IFERROR(INDEX('Products'!$B$6:$B$505,MATCH($B1588,'Products'!$A$6:$A$505,0)),"Unknown code"))</f>
      </c>
      <c r="D1588" s="12"/>
      <c r="E1588" s="14"/>
      <c r="F1588" s="14"/>
      <c r="G1588" s="15">
        <f>IF(OR($B1588="",$D1588=""),"",IF($F1588&lt;&gt;"",$F1588,IFERROR(IF($D1588="In",INDEX('Products'!$E$6:$E$505,MATCH($B1588,'Products'!$A$6:$A$505,0)),INDEX('Products'!$F$6:$F$505,MATCH($B1588,'Products'!$A$6:$A$505,0))),"")))</f>
      </c>
      <c r="H1588" s="15">
        <f>IF(OR($E1588="",$G1588=""),"",$E1588*$G1588)</f>
      </c>
      <c r="I1588" s="15">
        <f>IF(AND($D1588="Out",$E1588&lt;&gt;"",$G1588&lt;&gt;""),$E1588*($G1588-IFERROR(INDEX('Products'!$E$6:$E$505,MATCH($B1588,'Products'!$A$6:$A$505,0)),0)),"")</f>
      </c>
      <c r="J1588" s="12"/>
    </row>
    <row r="1589" spans="1:10" x14ac:dyDescent="0.25">
      <c r="A1589" s="17"/>
      <c r="B1589" s="12"/>
      <c r="C1589" s="16">
        <f>IF($B1589="","",IFERROR(INDEX('Products'!$B$6:$B$505,MATCH($B1589,'Products'!$A$6:$A$505,0)),"Unknown code"))</f>
      </c>
      <c r="D1589" s="12"/>
      <c r="E1589" s="14"/>
      <c r="F1589" s="14"/>
      <c r="G1589" s="15">
        <f>IF(OR($B1589="",$D1589=""),"",IF($F1589&lt;&gt;"",$F1589,IFERROR(IF($D1589="In",INDEX('Products'!$E$6:$E$505,MATCH($B1589,'Products'!$A$6:$A$505,0)),INDEX('Products'!$F$6:$F$505,MATCH($B1589,'Products'!$A$6:$A$505,0))),"")))</f>
      </c>
      <c r="H1589" s="15">
        <f>IF(OR($E1589="",$G1589=""),"",$E1589*$G1589)</f>
      </c>
      <c r="I1589" s="15">
        <f>IF(AND($D1589="Out",$E1589&lt;&gt;"",$G1589&lt;&gt;""),$E1589*($G1589-IFERROR(INDEX('Products'!$E$6:$E$505,MATCH($B1589,'Products'!$A$6:$A$505,0)),0)),"")</f>
      </c>
      <c r="J1589" s="12"/>
    </row>
    <row r="1590" spans="1:10" x14ac:dyDescent="0.25">
      <c r="A1590" s="17"/>
      <c r="B1590" s="12"/>
      <c r="C1590" s="16">
        <f>IF($B1590="","",IFERROR(INDEX('Products'!$B$6:$B$505,MATCH($B1590,'Products'!$A$6:$A$505,0)),"Unknown code"))</f>
      </c>
      <c r="D1590" s="12"/>
      <c r="E1590" s="14"/>
      <c r="F1590" s="14"/>
      <c r="G1590" s="15">
        <f>IF(OR($B1590="",$D1590=""),"",IF($F1590&lt;&gt;"",$F1590,IFERROR(IF($D1590="In",INDEX('Products'!$E$6:$E$505,MATCH($B1590,'Products'!$A$6:$A$505,0)),INDEX('Products'!$F$6:$F$505,MATCH($B1590,'Products'!$A$6:$A$505,0))),"")))</f>
      </c>
      <c r="H1590" s="15">
        <f>IF(OR($E1590="",$G1590=""),"",$E1590*$G1590)</f>
      </c>
      <c r="I1590" s="15">
        <f>IF(AND($D1590="Out",$E1590&lt;&gt;"",$G1590&lt;&gt;""),$E1590*($G1590-IFERROR(INDEX('Products'!$E$6:$E$505,MATCH($B1590,'Products'!$A$6:$A$505,0)),0)),"")</f>
      </c>
      <c r="J1590" s="12"/>
    </row>
    <row r="1591" spans="1:10" x14ac:dyDescent="0.25">
      <c r="A1591" s="17"/>
      <c r="B1591" s="12"/>
      <c r="C1591" s="16">
        <f>IF($B1591="","",IFERROR(INDEX('Products'!$B$6:$B$505,MATCH($B1591,'Products'!$A$6:$A$505,0)),"Unknown code"))</f>
      </c>
      <c r="D1591" s="12"/>
      <c r="E1591" s="14"/>
      <c r="F1591" s="14"/>
      <c r="G1591" s="15">
        <f>IF(OR($B1591="",$D1591=""),"",IF($F1591&lt;&gt;"",$F1591,IFERROR(IF($D1591="In",INDEX('Products'!$E$6:$E$505,MATCH($B1591,'Products'!$A$6:$A$505,0)),INDEX('Products'!$F$6:$F$505,MATCH($B1591,'Products'!$A$6:$A$505,0))),"")))</f>
      </c>
      <c r="H1591" s="15">
        <f>IF(OR($E1591="",$G1591=""),"",$E1591*$G1591)</f>
      </c>
      <c r="I1591" s="15">
        <f>IF(AND($D1591="Out",$E1591&lt;&gt;"",$G1591&lt;&gt;""),$E1591*($G1591-IFERROR(INDEX('Products'!$E$6:$E$505,MATCH($B1591,'Products'!$A$6:$A$505,0)),0)),"")</f>
      </c>
      <c r="J1591" s="12"/>
    </row>
    <row r="1592" spans="1:10" x14ac:dyDescent="0.25">
      <c r="A1592" s="17"/>
      <c r="B1592" s="12"/>
      <c r="C1592" s="16">
        <f>IF($B1592="","",IFERROR(INDEX('Products'!$B$6:$B$505,MATCH($B1592,'Products'!$A$6:$A$505,0)),"Unknown code"))</f>
      </c>
      <c r="D1592" s="12"/>
      <c r="E1592" s="14"/>
      <c r="F1592" s="14"/>
      <c r="G1592" s="15">
        <f>IF(OR($B1592="",$D1592=""),"",IF($F1592&lt;&gt;"",$F1592,IFERROR(IF($D1592="In",INDEX('Products'!$E$6:$E$505,MATCH($B1592,'Products'!$A$6:$A$505,0)),INDEX('Products'!$F$6:$F$505,MATCH($B1592,'Products'!$A$6:$A$505,0))),"")))</f>
      </c>
      <c r="H1592" s="15">
        <f>IF(OR($E1592="",$G1592=""),"",$E1592*$G1592)</f>
      </c>
      <c r="I1592" s="15">
        <f>IF(AND($D1592="Out",$E1592&lt;&gt;"",$G1592&lt;&gt;""),$E1592*($G1592-IFERROR(INDEX('Products'!$E$6:$E$505,MATCH($B1592,'Products'!$A$6:$A$505,0)),0)),"")</f>
      </c>
      <c r="J1592" s="12"/>
    </row>
    <row r="1593" spans="1:10" x14ac:dyDescent="0.25">
      <c r="A1593" s="17"/>
      <c r="B1593" s="12"/>
      <c r="C1593" s="16">
        <f>IF($B1593="","",IFERROR(INDEX('Products'!$B$6:$B$505,MATCH($B1593,'Products'!$A$6:$A$505,0)),"Unknown code"))</f>
      </c>
      <c r="D1593" s="12"/>
      <c r="E1593" s="14"/>
      <c r="F1593" s="14"/>
      <c r="G1593" s="15">
        <f>IF(OR($B1593="",$D1593=""),"",IF($F1593&lt;&gt;"",$F1593,IFERROR(IF($D1593="In",INDEX('Products'!$E$6:$E$505,MATCH($B1593,'Products'!$A$6:$A$505,0)),INDEX('Products'!$F$6:$F$505,MATCH($B1593,'Products'!$A$6:$A$505,0))),"")))</f>
      </c>
      <c r="H1593" s="15">
        <f>IF(OR($E1593="",$G1593=""),"",$E1593*$G1593)</f>
      </c>
      <c r="I1593" s="15">
        <f>IF(AND($D1593="Out",$E1593&lt;&gt;"",$G1593&lt;&gt;""),$E1593*($G1593-IFERROR(INDEX('Products'!$E$6:$E$505,MATCH($B1593,'Products'!$A$6:$A$505,0)),0)),"")</f>
      </c>
      <c r="J1593" s="12"/>
    </row>
    <row r="1594" spans="1:10" x14ac:dyDescent="0.25">
      <c r="A1594" s="17"/>
      <c r="B1594" s="12"/>
      <c r="C1594" s="16">
        <f>IF($B1594="","",IFERROR(INDEX('Products'!$B$6:$B$505,MATCH($B1594,'Products'!$A$6:$A$505,0)),"Unknown code"))</f>
      </c>
      <c r="D1594" s="12"/>
      <c r="E1594" s="14"/>
      <c r="F1594" s="14"/>
      <c r="G1594" s="15">
        <f>IF(OR($B1594="",$D1594=""),"",IF($F1594&lt;&gt;"",$F1594,IFERROR(IF($D1594="In",INDEX('Products'!$E$6:$E$505,MATCH($B1594,'Products'!$A$6:$A$505,0)),INDEX('Products'!$F$6:$F$505,MATCH($B1594,'Products'!$A$6:$A$505,0))),"")))</f>
      </c>
      <c r="H1594" s="15">
        <f>IF(OR($E1594="",$G1594=""),"",$E1594*$G1594)</f>
      </c>
      <c r="I1594" s="15">
        <f>IF(AND($D1594="Out",$E1594&lt;&gt;"",$G1594&lt;&gt;""),$E1594*($G1594-IFERROR(INDEX('Products'!$E$6:$E$505,MATCH($B1594,'Products'!$A$6:$A$505,0)),0)),"")</f>
      </c>
      <c r="J1594" s="12"/>
    </row>
    <row r="1595" spans="1:10" x14ac:dyDescent="0.25">
      <c r="A1595" s="17"/>
      <c r="B1595" s="12"/>
      <c r="C1595" s="16">
        <f>IF($B1595="","",IFERROR(INDEX('Products'!$B$6:$B$505,MATCH($B1595,'Products'!$A$6:$A$505,0)),"Unknown code"))</f>
      </c>
      <c r="D1595" s="12"/>
      <c r="E1595" s="14"/>
      <c r="F1595" s="14"/>
      <c r="G1595" s="15">
        <f>IF(OR($B1595="",$D1595=""),"",IF($F1595&lt;&gt;"",$F1595,IFERROR(IF($D1595="In",INDEX('Products'!$E$6:$E$505,MATCH($B1595,'Products'!$A$6:$A$505,0)),INDEX('Products'!$F$6:$F$505,MATCH($B1595,'Products'!$A$6:$A$505,0))),"")))</f>
      </c>
      <c r="H1595" s="15">
        <f>IF(OR($E1595="",$G1595=""),"",$E1595*$G1595)</f>
      </c>
      <c r="I1595" s="15">
        <f>IF(AND($D1595="Out",$E1595&lt;&gt;"",$G1595&lt;&gt;""),$E1595*($G1595-IFERROR(INDEX('Products'!$E$6:$E$505,MATCH($B1595,'Products'!$A$6:$A$505,0)),0)),"")</f>
      </c>
      <c r="J1595" s="12"/>
    </row>
    <row r="1596" spans="1:10" x14ac:dyDescent="0.25">
      <c r="A1596" s="17"/>
      <c r="B1596" s="12"/>
      <c r="C1596" s="16">
        <f>IF($B1596="","",IFERROR(INDEX('Products'!$B$6:$B$505,MATCH($B1596,'Products'!$A$6:$A$505,0)),"Unknown code"))</f>
      </c>
      <c r="D1596" s="12"/>
      <c r="E1596" s="14"/>
      <c r="F1596" s="14"/>
      <c r="G1596" s="15">
        <f>IF(OR($B1596="",$D1596=""),"",IF($F1596&lt;&gt;"",$F1596,IFERROR(IF($D1596="In",INDEX('Products'!$E$6:$E$505,MATCH($B1596,'Products'!$A$6:$A$505,0)),INDEX('Products'!$F$6:$F$505,MATCH($B1596,'Products'!$A$6:$A$505,0))),"")))</f>
      </c>
      <c r="H1596" s="15">
        <f>IF(OR($E1596="",$G1596=""),"",$E1596*$G1596)</f>
      </c>
      <c r="I1596" s="15">
        <f>IF(AND($D1596="Out",$E1596&lt;&gt;"",$G1596&lt;&gt;""),$E1596*($G1596-IFERROR(INDEX('Products'!$E$6:$E$505,MATCH($B1596,'Products'!$A$6:$A$505,0)),0)),"")</f>
      </c>
      <c r="J1596" s="12"/>
    </row>
    <row r="1597" spans="1:10" x14ac:dyDescent="0.25">
      <c r="A1597" s="17"/>
      <c r="B1597" s="12"/>
      <c r="C1597" s="16">
        <f>IF($B1597="","",IFERROR(INDEX('Products'!$B$6:$B$505,MATCH($B1597,'Products'!$A$6:$A$505,0)),"Unknown code"))</f>
      </c>
      <c r="D1597" s="12"/>
      <c r="E1597" s="14"/>
      <c r="F1597" s="14"/>
      <c r="G1597" s="15">
        <f>IF(OR($B1597="",$D1597=""),"",IF($F1597&lt;&gt;"",$F1597,IFERROR(IF($D1597="In",INDEX('Products'!$E$6:$E$505,MATCH($B1597,'Products'!$A$6:$A$505,0)),INDEX('Products'!$F$6:$F$505,MATCH($B1597,'Products'!$A$6:$A$505,0))),"")))</f>
      </c>
      <c r="H1597" s="15">
        <f>IF(OR($E1597="",$G1597=""),"",$E1597*$G1597)</f>
      </c>
      <c r="I1597" s="15">
        <f>IF(AND($D1597="Out",$E1597&lt;&gt;"",$G1597&lt;&gt;""),$E1597*($G1597-IFERROR(INDEX('Products'!$E$6:$E$505,MATCH($B1597,'Products'!$A$6:$A$505,0)),0)),"")</f>
      </c>
      <c r="J1597" s="12"/>
    </row>
    <row r="1598" spans="1:10" x14ac:dyDescent="0.25">
      <c r="A1598" s="17"/>
      <c r="B1598" s="12"/>
      <c r="C1598" s="16">
        <f>IF($B1598="","",IFERROR(INDEX('Products'!$B$6:$B$505,MATCH($B1598,'Products'!$A$6:$A$505,0)),"Unknown code"))</f>
      </c>
      <c r="D1598" s="12"/>
      <c r="E1598" s="14"/>
      <c r="F1598" s="14"/>
      <c r="G1598" s="15">
        <f>IF(OR($B1598="",$D1598=""),"",IF($F1598&lt;&gt;"",$F1598,IFERROR(IF($D1598="In",INDEX('Products'!$E$6:$E$505,MATCH($B1598,'Products'!$A$6:$A$505,0)),INDEX('Products'!$F$6:$F$505,MATCH($B1598,'Products'!$A$6:$A$505,0))),"")))</f>
      </c>
      <c r="H1598" s="15">
        <f>IF(OR($E1598="",$G1598=""),"",$E1598*$G1598)</f>
      </c>
      <c r="I1598" s="15">
        <f>IF(AND($D1598="Out",$E1598&lt;&gt;"",$G1598&lt;&gt;""),$E1598*($G1598-IFERROR(INDEX('Products'!$E$6:$E$505,MATCH($B1598,'Products'!$A$6:$A$505,0)),0)),"")</f>
      </c>
      <c r="J1598" s="12"/>
    </row>
    <row r="1599" spans="1:10" x14ac:dyDescent="0.25">
      <c r="A1599" s="17"/>
      <c r="B1599" s="12"/>
      <c r="C1599" s="16">
        <f>IF($B1599="","",IFERROR(INDEX('Products'!$B$6:$B$505,MATCH($B1599,'Products'!$A$6:$A$505,0)),"Unknown code"))</f>
      </c>
      <c r="D1599" s="12"/>
      <c r="E1599" s="14"/>
      <c r="F1599" s="14"/>
      <c r="G1599" s="15">
        <f>IF(OR($B1599="",$D1599=""),"",IF($F1599&lt;&gt;"",$F1599,IFERROR(IF($D1599="In",INDEX('Products'!$E$6:$E$505,MATCH($B1599,'Products'!$A$6:$A$505,0)),INDEX('Products'!$F$6:$F$505,MATCH($B1599,'Products'!$A$6:$A$505,0))),"")))</f>
      </c>
      <c r="H1599" s="15">
        <f>IF(OR($E1599="",$G1599=""),"",$E1599*$G1599)</f>
      </c>
      <c r="I1599" s="15">
        <f>IF(AND($D1599="Out",$E1599&lt;&gt;"",$G1599&lt;&gt;""),$E1599*($G1599-IFERROR(INDEX('Products'!$E$6:$E$505,MATCH($B1599,'Products'!$A$6:$A$505,0)),0)),"")</f>
      </c>
      <c r="J1599" s="12"/>
    </row>
    <row r="1600" spans="1:10" x14ac:dyDescent="0.25">
      <c r="A1600" s="17"/>
      <c r="B1600" s="12"/>
      <c r="C1600" s="16">
        <f>IF($B1600="","",IFERROR(INDEX('Products'!$B$6:$B$505,MATCH($B1600,'Products'!$A$6:$A$505,0)),"Unknown code"))</f>
      </c>
      <c r="D1600" s="12"/>
      <c r="E1600" s="14"/>
      <c r="F1600" s="14"/>
      <c r="G1600" s="15">
        <f>IF(OR($B1600="",$D1600=""),"",IF($F1600&lt;&gt;"",$F1600,IFERROR(IF($D1600="In",INDEX('Products'!$E$6:$E$505,MATCH($B1600,'Products'!$A$6:$A$505,0)),INDEX('Products'!$F$6:$F$505,MATCH($B1600,'Products'!$A$6:$A$505,0))),"")))</f>
      </c>
      <c r="H1600" s="15">
        <f>IF(OR($E1600="",$G1600=""),"",$E1600*$G1600)</f>
      </c>
      <c r="I1600" s="15">
        <f>IF(AND($D1600="Out",$E1600&lt;&gt;"",$G1600&lt;&gt;""),$E1600*($G1600-IFERROR(INDEX('Products'!$E$6:$E$505,MATCH($B1600,'Products'!$A$6:$A$505,0)),0)),"")</f>
      </c>
      <c r="J1600" s="12"/>
    </row>
    <row r="1601" spans="1:10" x14ac:dyDescent="0.25">
      <c r="A1601" s="17"/>
      <c r="B1601" s="12"/>
      <c r="C1601" s="16">
        <f>IF($B1601="","",IFERROR(INDEX('Products'!$B$6:$B$505,MATCH($B1601,'Products'!$A$6:$A$505,0)),"Unknown code"))</f>
      </c>
      <c r="D1601" s="12"/>
      <c r="E1601" s="14"/>
      <c r="F1601" s="14"/>
      <c r="G1601" s="15">
        <f>IF(OR($B1601="",$D1601=""),"",IF($F1601&lt;&gt;"",$F1601,IFERROR(IF($D1601="In",INDEX('Products'!$E$6:$E$505,MATCH($B1601,'Products'!$A$6:$A$505,0)),INDEX('Products'!$F$6:$F$505,MATCH($B1601,'Products'!$A$6:$A$505,0))),"")))</f>
      </c>
      <c r="H1601" s="15">
        <f>IF(OR($E1601="",$G1601=""),"",$E1601*$G1601)</f>
      </c>
      <c r="I1601" s="15">
        <f>IF(AND($D1601="Out",$E1601&lt;&gt;"",$G1601&lt;&gt;""),$E1601*($G1601-IFERROR(INDEX('Products'!$E$6:$E$505,MATCH($B1601,'Products'!$A$6:$A$505,0)),0)),"")</f>
      </c>
      <c r="J1601" s="12"/>
    </row>
    <row r="1602" spans="1:10" x14ac:dyDescent="0.25">
      <c r="A1602" s="17"/>
      <c r="B1602" s="12"/>
      <c r="C1602" s="16">
        <f>IF($B1602="","",IFERROR(INDEX('Products'!$B$6:$B$505,MATCH($B1602,'Products'!$A$6:$A$505,0)),"Unknown code"))</f>
      </c>
      <c r="D1602" s="12"/>
      <c r="E1602" s="14"/>
      <c r="F1602" s="14"/>
      <c r="G1602" s="15">
        <f>IF(OR($B1602="",$D1602=""),"",IF($F1602&lt;&gt;"",$F1602,IFERROR(IF($D1602="In",INDEX('Products'!$E$6:$E$505,MATCH($B1602,'Products'!$A$6:$A$505,0)),INDEX('Products'!$F$6:$F$505,MATCH($B1602,'Products'!$A$6:$A$505,0))),"")))</f>
      </c>
      <c r="H1602" s="15">
        <f>IF(OR($E1602="",$G1602=""),"",$E1602*$G1602)</f>
      </c>
      <c r="I1602" s="15">
        <f>IF(AND($D1602="Out",$E1602&lt;&gt;"",$G1602&lt;&gt;""),$E1602*($G1602-IFERROR(INDEX('Products'!$E$6:$E$505,MATCH($B1602,'Products'!$A$6:$A$505,0)),0)),"")</f>
      </c>
      <c r="J1602" s="12"/>
    </row>
    <row r="1603" spans="1:10" x14ac:dyDescent="0.25">
      <c r="A1603" s="17"/>
      <c r="B1603" s="12"/>
      <c r="C1603" s="16">
        <f>IF($B1603="","",IFERROR(INDEX('Products'!$B$6:$B$505,MATCH($B1603,'Products'!$A$6:$A$505,0)),"Unknown code"))</f>
      </c>
      <c r="D1603" s="12"/>
      <c r="E1603" s="14"/>
      <c r="F1603" s="14"/>
      <c r="G1603" s="15">
        <f>IF(OR($B1603="",$D1603=""),"",IF($F1603&lt;&gt;"",$F1603,IFERROR(IF($D1603="In",INDEX('Products'!$E$6:$E$505,MATCH($B1603,'Products'!$A$6:$A$505,0)),INDEX('Products'!$F$6:$F$505,MATCH($B1603,'Products'!$A$6:$A$505,0))),"")))</f>
      </c>
      <c r="H1603" s="15">
        <f>IF(OR($E1603="",$G1603=""),"",$E1603*$G1603)</f>
      </c>
      <c r="I1603" s="15">
        <f>IF(AND($D1603="Out",$E1603&lt;&gt;"",$G1603&lt;&gt;""),$E1603*($G1603-IFERROR(INDEX('Products'!$E$6:$E$505,MATCH($B1603,'Products'!$A$6:$A$505,0)),0)),"")</f>
      </c>
      <c r="J1603" s="12"/>
    </row>
    <row r="1604" spans="1:10" x14ac:dyDescent="0.25">
      <c r="A1604" s="17"/>
      <c r="B1604" s="12"/>
      <c r="C1604" s="16">
        <f>IF($B1604="","",IFERROR(INDEX('Products'!$B$6:$B$505,MATCH($B1604,'Products'!$A$6:$A$505,0)),"Unknown code"))</f>
      </c>
      <c r="D1604" s="12"/>
      <c r="E1604" s="14"/>
      <c r="F1604" s="14"/>
      <c r="G1604" s="15">
        <f>IF(OR($B1604="",$D1604=""),"",IF($F1604&lt;&gt;"",$F1604,IFERROR(IF($D1604="In",INDEX('Products'!$E$6:$E$505,MATCH($B1604,'Products'!$A$6:$A$505,0)),INDEX('Products'!$F$6:$F$505,MATCH($B1604,'Products'!$A$6:$A$505,0))),"")))</f>
      </c>
      <c r="H1604" s="15">
        <f>IF(OR($E1604="",$G1604=""),"",$E1604*$G1604)</f>
      </c>
      <c r="I1604" s="15">
        <f>IF(AND($D1604="Out",$E1604&lt;&gt;"",$G1604&lt;&gt;""),$E1604*($G1604-IFERROR(INDEX('Products'!$E$6:$E$505,MATCH($B1604,'Products'!$A$6:$A$505,0)),0)),"")</f>
      </c>
      <c r="J1604" s="12"/>
    </row>
    <row r="1605" spans="1:10" x14ac:dyDescent="0.25">
      <c r="A1605" s="17"/>
      <c r="B1605" s="12"/>
      <c r="C1605" s="16">
        <f>IF($B1605="","",IFERROR(INDEX('Products'!$B$6:$B$505,MATCH($B1605,'Products'!$A$6:$A$505,0)),"Unknown code"))</f>
      </c>
      <c r="D1605" s="12"/>
      <c r="E1605" s="14"/>
      <c r="F1605" s="14"/>
      <c r="G1605" s="15">
        <f>IF(OR($B1605="",$D1605=""),"",IF($F1605&lt;&gt;"",$F1605,IFERROR(IF($D1605="In",INDEX('Products'!$E$6:$E$505,MATCH($B1605,'Products'!$A$6:$A$505,0)),INDEX('Products'!$F$6:$F$505,MATCH($B1605,'Products'!$A$6:$A$505,0))),"")))</f>
      </c>
      <c r="H1605" s="15">
        <f>IF(OR($E1605="",$G1605=""),"",$E1605*$G1605)</f>
      </c>
      <c r="I1605" s="15">
        <f>IF(AND($D1605="Out",$E1605&lt;&gt;"",$G1605&lt;&gt;""),$E1605*($G1605-IFERROR(INDEX('Products'!$E$6:$E$505,MATCH($B1605,'Products'!$A$6:$A$505,0)),0)),"")</f>
      </c>
      <c r="J1605" s="12"/>
    </row>
    <row r="1606" spans="1:10" x14ac:dyDescent="0.25">
      <c r="A1606" s="17"/>
      <c r="B1606" s="12"/>
      <c r="C1606" s="16">
        <f>IF($B1606="","",IFERROR(INDEX('Products'!$B$6:$B$505,MATCH($B1606,'Products'!$A$6:$A$505,0)),"Unknown code"))</f>
      </c>
      <c r="D1606" s="12"/>
      <c r="E1606" s="14"/>
      <c r="F1606" s="14"/>
      <c r="G1606" s="15">
        <f>IF(OR($B1606="",$D1606=""),"",IF($F1606&lt;&gt;"",$F1606,IFERROR(IF($D1606="In",INDEX('Products'!$E$6:$E$505,MATCH($B1606,'Products'!$A$6:$A$505,0)),INDEX('Products'!$F$6:$F$505,MATCH($B1606,'Products'!$A$6:$A$505,0))),"")))</f>
      </c>
      <c r="H1606" s="15">
        <f>IF(OR($E1606="",$G1606=""),"",$E1606*$G1606)</f>
      </c>
      <c r="I1606" s="15">
        <f>IF(AND($D1606="Out",$E1606&lt;&gt;"",$G1606&lt;&gt;""),$E1606*($G1606-IFERROR(INDEX('Products'!$E$6:$E$505,MATCH($B1606,'Products'!$A$6:$A$505,0)),0)),"")</f>
      </c>
      <c r="J1606" s="12"/>
    </row>
    <row r="1607" spans="1:10" x14ac:dyDescent="0.25">
      <c r="A1607" s="17"/>
      <c r="B1607" s="12"/>
      <c r="C1607" s="16">
        <f>IF($B1607="","",IFERROR(INDEX('Products'!$B$6:$B$505,MATCH($B1607,'Products'!$A$6:$A$505,0)),"Unknown code"))</f>
      </c>
      <c r="D1607" s="12"/>
      <c r="E1607" s="14"/>
      <c r="F1607" s="14"/>
      <c r="G1607" s="15">
        <f>IF(OR($B1607="",$D1607=""),"",IF($F1607&lt;&gt;"",$F1607,IFERROR(IF($D1607="In",INDEX('Products'!$E$6:$E$505,MATCH($B1607,'Products'!$A$6:$A$505,0)),INDEX('Products'!$F$6:$F$505,MATCH($B1607,'Products'!$A$6:$A$505,0))),"")))</f>
      </c>
      <c r="H1607" s="15">
        <f>IF(OR($E1607="",$G1607=""),"",$E1607*$G1607)</f>
      </c>
      <c r="I1607" s="15">
        <f>IF(AND($D1607="Out",$E1607&lt;&gt;"",$G1607&lt;&gt;""),$E1607*($G1607-IFERROR(INDEX('Products'!$E$6:$E$505,MATCH($B1607,'Products'!$A$6:$A$505,0)),0)),"")</f>
      </c>
      <c r="J1607" s="12"/>
    </row>
    <row r="1608" spans="1:10" x14ac:dyDescent="0.25">
      <c r="A1608" s="17"/>
      <c r="B1608" s="12"/>
      <c r="C1608" s="16">
        <f>IF($B1608="","",IFERROR(INDEX('Products'!$B$6:$B$505,MATCH($B1608,'Products'!$A$6:$A$505,0)),"Unknown code"))</f>
      </c>
      <c r="D1608" s="12"/>
      <c r="E1608" s="14"/>
      <c r="F1608" s="14"/>
      <c r="G1608" s="15">
        <f>IF(OR($B1608="",$D1608=""),"",IF($F1608&lt;&gt;"",$F1608,IFERROR(IF($D1608="In",INDEX('Products'!$E$6:$E$505,MATCH($B1608,'Products'!$A$6:$A$505,0)),INDEX('Products'!$F$6:$F$505,MATCH($B1608,'Products'!$A$6:$A$505,0))),"")))</f>
      </c>
      <c r="H1608" s="15">
        <f>IF(OR($E1608="",$G1608=""),"",$E1608*$G1608)</f>
      </c>
      <c r="I1608" s="15">
        <f>IF(AND($D1608="Out",$E1608&lt;&gt;"",$G1608&lt;&gt;""),$E1608*($G1608-IFERROR(INDEX('Products'!$E$6:$E$505,MATCH($B1608,'Products'!$A$6:$A$505,0)),0)),"")</f>
      </c>
      <c r="J1608" s="12"/>
    </row>
    <row r="1609" spans="1:10" x14ac:dyDescent="0.25">
      <c r="A1609" s="17"/>
      <c r="B1609" s="12"/>
      <c r="C1609" s="16">
        <f>IF($B1609="","",IFERROR(INDEX('Products'!$B$6:$B$505,MATCH($B1609,'Products'!$A$6:$A$505,0)),"Unknown code"))</f>
      </c>
      <c r="D1609" s="12"/>
      <c r="E1609" s="14"/>
      <c r="F1609" s="14"/>
      <c r="G1609" s="15">
        <f>IF(OR($B1609="",$D1609=""),"",IF($F1609&lt;&gt;"",$F1609,IFERROR(IF($D1609="In",INDEX('Products'!$E$6:$E$505,MATCH($B1609,'Products'!$A$6:$A$505,0)),INDEX('Products'!$F$6:$F$505,MATCH($B1609,'Products'!$A$6:$A$505,0))),"")))</f>
      </c>
      <c r="H1609" s="15">
        <f>IF(OR($E1609="",$G1609=""),"",$E1609*$G1609)</f>
      </c>
      <c r="I1609" s="15">
        <f>IF(AND($D1609="Out",$E1609&lt;&gt;"",$G1609&lt;&gt;""),$E1609*($G1609-IFERROR(INDEX('Products'!$E$6:$E$505,MATCH($B1609,'Products'!$A$6:$A$505,0)),0)),"")</f>
      </c>
      <c r="J1609" s="12"/>
    </row>
    <row r="1610" spans="1:10" x14ac:dyDescent="0.25">
      <c r="A1610" s="17"/>
      <c r="B1610" s="12"/>
      <c r="C1610" s="16">
        <f>IF($B1610="","",IFERROR(INDEX('Products'!$B$6:$B$505,MATCH($B1610,'Products'!$A$6:$A$505,0)),"Unknown code"))</f>
      </c>
      <c r="D1610" s="12"/>
      <c r="E1610" s="14"/>
      <c r="F1610" s="14"/>
      <c r="G1610" s="15">
        <f>IF(OR($B1610="",$D1610=""),"",IF($F1610&lt;&gt;"",$F1610,IFERROR(IF($D1610="In",INDEX('Products'!$E$6:$E$505,MATCH($B1610,'Products'!$A$6:$A$505,0)),INDEX('Products'!$F$6:$F$505,MATCH($B1610,'Products'!$A$6:$A$505,0))),"")))</f>
      </c>
      <c r="H1610" s="15">
        <f>IF(OR($E1610="",$G1610=""),"",$E1610*$G1610)</f>
      </c>
      <c r="I1610" s="15">
        <f>IF(AND($D1610="Out",$E1610&lt;&gt;"",$G1610&lt;&gt;""),$E1610*($G1610-IFERROR(INDEX('Products'!$E$6:$E$505,MATCH($B1610,'Products'!$A$6:$A$505,0)),0)),"")</f>
      </c>
      <c r="J1610" s="12"/>
    </row>
    <row r="1611" spans="1:10" x14ac:dyDescent="0.25">
      <c r="A1611" s="17"/>
      <c r="B1611" s="12"/>
      <c r="C1611" s="16">
        <f>IF($B1611="","",IFERROR(INDEX('Products'!$B$6:$B$505,MATCH($B1611,'Products'!$A$6:$A$505,0)),"Unknown code"))</f>
      </c>
      <c r="D1611" s="12"/>
      <c r="E1611" s="14"/>
      <c r="F1611" s="14"/>
      <c r="G1611" s="15">
        <f>IF(OR($B1611="",$D1611=""),"",IF($F1611&lt;&gt;"",$F1611,IFERROR(IF($D1611="In",INDEX('Products'!$E$6:$E$505,MATCH($B1611,'Products'!$A$6:$A$505,0)),INDEX('Products'!$F$6:$F$505,MATCH($B1611,'Products'!$A$6:$A$505,0))),"")))</f>
      </c>
      <c r="H1611" s="15">
        <f>IF(OR($E1611="",$G1611=""),"",$E1611*$G1611)</f>
      </c>
      <c r="I1611" s="15">
        <f>IF(AND($D1611="Out",$E1611&lt;&gt;"",$G1611&lt;&gt;""),$E1611*($G1611-IFERROR(INDEX('Products'!$E$6:$E$505,MATCH($B1611,'Products'!$A$6:$A$505,0)),0)),"")</f>
      </c>
      <c r="J1611" s="12"/>
    </row>
    <row r="1612" spans="1:10" x14ac:dyDescent="0.25">
      <c r="A1612" s="17"/>
      <c r="B1612" s="12"/>
      <c r="C1612" s="16">
        <f>IF($B1612="","",IFERROR(INDEX('Products'!$B$6:$B$505,MATCH($B1612,'Products'!$A$6:$A$505,0)),"Unknown code"))</f>
      </c>
      <c r="D1612" s="12"/>
      <c r="E1612" s="14"/>
      <c r="F1612" s="14"/>
      <c r="G1612" s="15">
        <f>IF(OR($B1612="",$D1612=""),"",IF($F1612&lt;&gt;"",$F1612,IFERROR(IF($D1612="In",INDEX('Products'!$E$6:$E$505,MATCH($B1612,'Products'!$A$6:$A$505,0)),INDEX('Products'!$F$6:$F$505,MATCH($B1612,'Products'!$A$6:$A$505,0))),"")))</f>
      </c>
      <c r="H1612" s="15">
        <f>IF(OR($E1612="",$G1612=""),"",$E1612*$G1612)</f>
      </c>
      <c r="I1612" s="15">
        <f>IF(AND($D1612="Out",$E1612&lt;&gt;"",$G1612&lt;&gt;""),$E1612*($G1612-IFERROR(INDEX('Products'!$E$6:$E$505,MATCH($B1612,'Products'!$A$6:$A$505,0)),0)),"")</f>
      </c>
      <c r="J1612" s="12"/>
    </row>
    <row r="1613" spans="1:10" x14ac:dyDescent="0.25">
      <c r="A1613" s="17"/>
      <c r="B1613" s="12"/>
      <c r="C1613" s="16">
        <f>IF($B1613="","",IFERROR(INDEX('Products'!$B$6:$B$505,MATCH($B1613,'Products'!$A$6:$A$505,0)),"Unknown code"))</f>
      </c>
      <c r="D1613" s="12"/>
      <c r="E1613" s="14"/>
      <c r="F1613" s="14"/>
      <c r="G1613" s="15">
        <f>IF(OR($B1613="",$D1613=""),"",IF($F1613&lt;&gt;"",$F1613,IFERROR(IF($D1613="In",INDEX('Products'!$E$6:$E$505,MATCH($B1613,'Products'!$A$6:$A$505,0)),INDEX('Products'!$F$6:$F$505,MATCH($B1613,'Products'!$A$6:$A$505,0))),"")))</f>
      </c>
      <c r="H1613" s="15">
        <f>IF(OR($E1613="",$G1613=""),"",$E1613*$G1613)</f>
      </c>
      <c r="I1613" s="15">
        <f>IF(AND($D1613="Out",$E1613&lt;&gt;"",$G1613&lt;&gt;""),$E1613*($G1613-IFERROR(INDEX('Products'!$E$6:$E$505,MATCH($B1613,'Products'!$A$6:$A$505,0)),0)),"")</f>
      </c>
      <c r="J1613" s="12"/>
    </row>
    <row r="1614" spans="1:10" x14ac:dyDescent="0.25">
      <c r="A1614" s="17"/>
      <c r="B1614" s="12"/>
      <c r="C1614" s="16">
        <f>IF($B1614="","",IFERROR(INDEX('Products'!$B$6:$B$505,MATCH($B1614,'Products'!$A$6:$A$505,0)),"Unknown code"))</f>
      </c>
      <c r="D1614" s="12"/>
      <c r="E1614" s="14"/>
      <c r="F1614" s="14"/>
      <c r="G1614" s="15">
        <f>IF(OR($B1614="",$D1614=""),"",IF($F1614&lt;&gt;"",$F1614,IFERROR(IF($D1614="In",INDEX('Products'!$E$6:$E$505,MATCH($B1614,'Products'!$A$6:$A$505,0)),INDEX('Products'!$F$6:$F$505,MATCH($B1614,'Products'!$A$6:$A$505,0))),"")))</f>
      </c>
      <c r="H1614" s="15">
        <f>IF(OR($E1614="",$G1614=""),"",$E1614*$G1614)</f>
      </c>
      <c r="I1614" s="15">
        <f>IF(AND($D1614="Out",$E1614&lt;&gt;"",$G1614&lt;&gt;""),$E1614*($G1614-IFERROR(INDEX('Products'!$E$6:$E$505,MATCH($B1614,'Products'!$A$6:$A$505,0)),0)),"")</f>
      </c>
      <c r="J1614" s="12"/>
    </row>
    <row r="1615" spans="1:10" x14ac:dyDescent="0.25">
      <c r="A1615" s="17"/>
      <c r="B1615" s="12"/>
      <c r="C1615" s="16">
        <f>IF($B1615="","",IFERROR(INDEX('Products'!$B$6:$B$505,MATCH($B1615,'Products'!$A$6:$A$505,0)),"Unknown code"))</f>
      </c>
      <c r="D1615" s="12"/>
      <c r="E1615" s="14"/>
      <c r="F1615" s="14"/>
      <c r="G1615" s="15">
        <f>IF(OR($B1615="",$D1615=""),"",IF($F1615&lt;&gt;"",$F1615,IFERROR(IF($D1615="In",INDEX('Products'!$E$6:$E$505,MATCH($B1615,'Products'!$A$6:$A$505,0)),INDEX('Products'!$F$6:$F$505,MATCH($B1615,'Products'!$A$6:$A$505,0))),"")))</f>
      </c>
      <c r="H1615" s="15">
        <f>IF(OR($E1615="",$G1615=""),"",$E1615*$G1615)</f>
      </c>
      <c r="I1615" s="15">
        <f>IF(AND($D1615="Out",$E1615&lt;&gt;"",$G1615&lt;&gt;""),$E1615*($G1615-IFERROR(INDEX('Products'!$E$6:$E$505,MATCH($B1615,'Products'!$A$6:$A$505,0)),0)),"")</f>
      </c>
      <c r="J1615" s="12"/>
    </row>
    <row r="1616" spans="1:10" x14ac:dyDescent="0.25">
      <c r="A1616" s="17"/>
      <c r="B1616" s="12"/>
      <c r="C1616" s="16">
        <f>IF($B1616="","",IFERROR(INDEX('Products'!$B$6:$B$505,MATCH($B1616,'Products'!$A$6:$A$505,0)),"Unknown code"))</f>
      </c>
      <c r="D1616" s="12"/>
      <c r="E1616" s="14"/>
      <c r="F1616" s="14"/>
      <c r="G1616" s="15">
        <f>IF(OR($B1616="",$D1616=""),"",IF($F1616&lt;&gt;"",$F1616,IFERROR(IF($D1616="In",INDEX('Products'!$E$6:$E$505,MATCH($B1616,'Products'!$A$6:$A$505,0)),INDEX('Products'!$F$6:$F$505,MATCH($B1616,'Products'!$A$6:$A$505,0))),"")))</f>
      </c>
      <c r="H1616" s="15">
        <f>IF(OR($E1616="",$G1616=""),"",$E1616*$G1616)</f>
      </c>
      <c r="I1616" s="15">
        <f>IF(AND($D1616="Out",$E1616&lt;&gt;"",$G1616&lt;&gt;""),$E1616*($G1616-IFERROR(INDEX('Products'!$E$6:$E$505,MATCH($B1616,'Products'!$A$6:$A$505,0)),0)),"")</f>
      </c>
      <c r="J1616" s="12"/>
    </row>
    <row r="1617" spans="1:10" x14ac:dyDescent="0.25">
      <c r="A1617" s="17"/>
      <c r="B1617" s="12"/>
      <c r="C1617" s="16">
        <f>IF($B1617="","",IFERROR(INDEX('Products'!$B$6:$B$505,MATCH($B1617,'Products'!$A$6:$A$505,0)),"Unknown code"))</f>
      </c>
      <c r="D1617" s="12"/>
      <c r="E1617" s="14"/>
      <c r="F1617" s="14"/>
      <c r="G1617" s="15">
        <f>IF(OR($B1617="",$D1617=""),"",IF($F1617&lt;&gt;"",$F1617,IFERROR(IF($D1617="In",INDEX('Products'!$E$6:$E$505,MATCH($B1617,'Products'!$A$6:$A$505,0)),INDEX('Products'!$F$6:$F$505,MATCH($B1617,'Products'!$A$6:$A$505,0))),"")))</f>
      </c>
      <c r="H1617" s="15">
        <f>IF(OR($E1617="",$G1617=""),"",$E1617*$G1617)</f>
      </c>
      <c r="I1617" s="15">
        <f>IF(AND($D1617="Out",$E1617&lt;&gt;"",$G1617&lt;&gt;""),$E1617*($G1617-IFERROR(INDEX('Products'!$E$6:$E$505,MATCH($B1617,'Products'!$A$6:$A$505,0)),0)),"")</f>
      </c>
      <c r="J1617" s="12"/>
    </row>
    <row r="1618" spans="1:10" x14ac:dyDescent="0.25">
      <c r="A1618" s="17"/>
      <c r="B1618" s="12"/>
      <c r="C1618" s="16">
        <f>IF($B1618="","",IFERROR(INDEX('Products'!$B$6:$B$505,MATCH($B1618,'Products'!$A$6:$A$505,0)),"Unknown code"))</f>
      </c>
      <c r="D1618" s="12"/>
      <c r="E1618" s="14"/>
      <c r="F1618" s="14"/>
      <c r="G1618" s="15">
        <f>IF(OR($B1618="",$D1618=""),"",IF($F1618&lt;&gt;"",$F1618,IFERROR(IF($D1618="In",INDEX('Products'!$E$6:$E$505,MATCH($B1618,'Products'!$A$6:$A$505,0)),INDEX('Products'!$F$6:$F$505,MATCH($B1618,'Products'!$A$6:$A$505,0))),"")))</f>
      </c>
      <c r="H1618" s="15">
        <f>IF(OR($E1618="",$G1618=""),"",$E1618*$G1618)</f>
      </c>
      <c r="I1618" s="15">
        <f>IF(AND($D1618="Out",$E1618&lt;&gt;"",$G1618&lt;&gt;""),$E1618*($G1618-IFERROR(INDEX('Products'!$E$6:$E$505,MATCH($B1618,'Products'!$A$6:$A$505,0)),0)),"")</f>
      </c>
      <c r="J1618" s="12"/>
    </row>
    <row r="1619" spans="1:10" x14ac:dyDescent="0.25">
      <c r="A1619" s="17"/>
      <c r="B1619" s="12"/>
      <c r="C1619" s="16">
        <f>IF($B1619="","",IFERROR(INDEX('Products'!$B$6:$B$505,MATCH($B1619,'Products'!$A$6:$A$505,0)),"Unknown code"))</f>
      </c>
      <c r="D1619" s="12"/>
      <c r="E1619" s="14"/>
      <c r="F1619" s="14"/>
      <c r="G1619" s="15">
        <f>IF(OR($B1619="",$D1619=""),"",IF($F1619&lt;&gt;"",$F1619,IFERROR(IF($D1619="In",INDEX('Products'!$E$6:$E$505,MATCH($B1619,'Products'!$A$6:$A$505,0)),INDEX('Products'!$F$6:$F$505,MATCH($B1619,'Products'!$A$6:$A$505,0))),"")))</f>
      </c>
      <c r="H1619" s="15">
        <f>IF(OR($E1619="",$G1619=""),"",$E1619*$G1619)</f>
      </c>
      <c r="I1619" s="15">
        <f>IF(AND($D1619="Out",$E1619&lt;&gt;"",$G1619&lt;&gt;""),$E1619*($G1619-IFERROR(INDEX('Products'!$E$6:$E$505,MATCH($B1619,'Products'!$A$6:$A$505,0)),0)),"")</f>
      </c>
      <c r="J1619" s="12"/>
    </row>
    <row r="1620" spans="1:10" x14ac:dyDescent="0.25">
      <c r="A1620" s="17"/>
      <c r="B1620" s="12"/>
      <c r="C1620" s="16">
        <f>IF($B1620="","",IFERROR(INDEX('Products'!$B$6:$B$505,MATCH($B1620,'Products'!$A$6:$A$505,0)),"Unknown code"))</f>
      </c>
      <c r="D1620" s="12"/>
      <c r="E1620" s="14"/>
      <c r="F1620" s="14"/>
      <c r="G1620" s="15">
        <f>IF(OR($B1620="",$D1620=""),"",IF($F1620&lt;&gt;"",$F1620,IFERROR(IF($D1620="In",INDEX('Products'!$E$6:$E$505,MATCH($B1620,'Products'!$A$6:$A$505,0)),INDEX('Products'!$F$6:$F$505,MATCH($B1620,'Products'!$A$6:$A$505,0))),"")))</f>
      </c>
      <c r="H1620" s="15">
        <f>IF(OR($E1620="",$G1620=""),"",$E1620*$G1620)</f>
      </c>
      <c r="I1620" s="15">
        <f>IF(AND($D1620="Out",$E1620&lt;&gt;"",$G1620&lt;&gt;""),$E1620*($G1620-IFERROR(INDEX('Products'!$E$6:$E$505,MATCH($B1620,'Products'!$A$6:$A$505,0)),0)),"")</f>
      </c>
      <c r="J1620" s="12"/>
    </row>
    <row r="1621" spans="1:10" x14ac:dyDescent="0.25">
      <c r="A1621" s="17"/>
      <c r="B1621" s="12"/>
      <c r="C1621" s="16">
        <f>IF($B1621="","",IFERROR(INDEX('Products'!$B$6:$B$505,MATCH($B1621,'Products'!$A$6:$A$505,0)),"Unknown code"))</f>
      </c>
      <c r="D1621" s="12"/>
      <c r="E1621" s="14"/>
      <c r="F1621" s="14"/>
      <c r="G1621" s="15">
        <f>IF(OR($B1621="",$D1621=""),"",IF($F1621&lt;&gt;"",$F1621,IFERROR(IF($D1621="In",INDEX('Products'!$E$6:$E$505,MATCH($B1621,'Products'!$A$6:$A$505,0)),INDEX('Products'!$F$6:$F$505,MATCH($B1621,'Products'!$A$6:$A$505,0))),"")))</f>
      </c>
      <c r="H1621" s="15">
        <f>IF(OR($E1621="",$G1621=""),"",$E1621*$G1621)</f>
      </c>
      <c r="I1621" s="15">
        <f>IF(AND($D1621="Out",$E1621&lt;&gt;"",$G1621&lt;&gt;""),$E1621*($G1621-IFERROR(INDEX('Products'!$E$6:$E$505,MATCH($B1621,'Products'!$A$6:$A$505,0)),0)),"")</f>
      </c>
      <c r="J1621" s="12"/>
    </row>
    <row r="1622" spans="1:10" x14ac:dyDescent="0.25">
      <c r="A1622" s="17"/>
      <c r="B1622" s="12"/>
      <c r="C1622" s="16">
        <f>IF($B1622="","",IFERROR(INDEX('Products'!$B$6:$B$505,MATCH($B1622,'Products'!$A$6:$A$505,0)),"Unknown code"))</f>
      </c>
      <c r="D1622" s="12"/>
      <c r="E1622" s="14"/>
      <c r="F1622" s="14"/>
      <c r="G1622" s="15">
        <f>IF(OR($B1622="",$D1622=""),"",IF($F1622&lt;&gt;"",$F1622,IFERROR(IF($D1622="In",INDEX('Products'!$E$6:$E$505,MATCH($B1622,'Products'!$A$6:$A$505,0)),INDEX('Products'!$F$6:$F$505,MATCH($B1622,'Products'!$A$6:$A$505,0))),"")))</f>
      </c>
      <c r="H1622" s="15">
        <f>IF(OR($E1622="",$G1622=""),"",$E1622*$G1622)</f>
      </c>
      <c r="I1622" s="15">
        <f>IF(AND($D1622="Out",$E1622&lt;&gt;"",$G1622&lt;&gt;""),$E1622*($G1622-IFERROR(INDEX('Products'!$E$6:$E$505,MATCH($B1622,'Products'!$A$6:$A$505,0)),0)),"")</f>
      </c>
      <c r="J1622" s="12"/>
    </row>
    <row r="1623" spans="1:10" x14ac:dyDescent="0.25">
      <c r="A1623" s="17"/>
      <c r="B1623" s="12"/>
      <c r="C1623" s="16">
        <f>IF($B1623="","",IFERROR(INDEX('Products'!$B$6:$B$505,MATCH($B1623,'Products'!$A$6:$A$505,0)),"Unknown code"))</f>
      </c>
      <c r="D1623" s="12"/>
      <c r="E1623" s="14"/>
      <c r="F1623" s="14"/>
      <c r="G1623" s="15">
        <f>IF(OR($B1623="",$D1623=""),"",IF($F1623&lt;&gt;"",$F1623,IFERROR(IF($D1623="In",INDEX('Products'!$E$6:$E$505,MATCH($B1623,'Products'!$A$6:$A$505,0)),INDEX('Products'!$F$6:$F$505,MATCH($B1623,'Products'!$A$6:$A$505,0))),"")))</f>
      </c>
      <c r="H1623" s="15">
        <f>IF(OR($E1623="",$G1623=""),"",$E1623*$G1623)</f>
      </c>
      <c r="I1623" s="15">
        <f>IF(AND($D1623="Out",$E1623&lt;&gt;"",$G1623&lt;&gt;""),$E1623*($G1623-IFERROR(INDEX('Products'!$E$6:$E$505,MATCH($B1623,'Products'!$A$6:$A$505,0)),0)),"")</f>
      </c>
      <c r="J1623" s="12"/>
    </row>
    <row r="1624" spans="1:10" x14ac:dyDescent="0.25">
      <c r="A1624" s="17"/>
      <c r="B1624" s="12"/>
      <c r="C1624" s="16">
        <f>IF($B1624="","",IFERROR(INDEX('Products'!$B$6:$B$505,MATCH($B1624,'Products'!$A$6:$A$505,0)),"Unknown code"))</f>
      </c>
      <c r="D1624" s="12"/>
      <c r="E1624" s="14"/>
      <c r="F1624" s="14"/>
      <c r="G1624" s="15">
        <f>IF(OR($B1624="",$D1624=""),"",IF($F1624&lt;&gt;"",$F1624,IFERROR(IF($D1624="In",INDEX('Products'!$E$6:$E$505,MATCH($B1624,'Products'!$A$6:$A$505,0)),INDEX('Products'!$F$6:$F$505,MATCH($B1624,'Products'!$A$6:$A$505,0))),"")))</f>
      </c>
      <c r="H1624" s="15">
        <f>IF(OR($E1624="",$G1624=""),"",$E1624*$G1624)</f>
      </c>
      <c r="I1624" s="15">
        <f>IF(AND($D1624="Out",$E1624&lt;&gt;"",$G1624&lt;&gt;""),$E1624*($G1624-IFERROR(INDEX('Products'!$E$6:$E$505,MATCH($B1624,'Products'!$A$6:$A$505,0)),0)),"")</f>
      </c>
      <c r="J1624" s="12"/>
    </row>
    <row r="1625" spans="1:10" x14ac:dyDescent="0.25">
      <c r="A1625" s="17"/>
      <c r="B1625" s="12"/>
      <c r="C1625" s="16">
        <f>IF($B1625="","",IFERROR(INDEX('Products'!$B$6:$B$505,MATCH($B1625,'Products'!$A$6:$A$505,0)),"Unknown code"))</f>
      </c>
      <c r="D1625" s="12"/>
      <c r="E1625" s="14"/>
      <c r="F1625" s="14"/>
      <c r="G1625" s="15">
        <f>IF(OR($B1625="",$D1625=""),"",IF($F1625&lt;&gt;"",$F1625,IFERROR(IF($D1625="In",INDEX('Products'!$E$6:$E$505,MATCH($B1625,'Products'!$A$6:$A$505,0)),INDEX('Products'!$F$6:$F$505,MATCH($B1625,'Products'!$A$6:$A$505,0))),"")))</f>
      </c>
      <c r="H1625" s="15">
        <f>IF(OR($E1625="",$G1625=""),"",$E1625*$G1625)</f>
      </c>
      <c r="I1625" s="15">
        <f>IF(AND($D1625="Out",$E1625&lt;&gt;"",$G1625&lt;&gt;""),$E1625*($G1625-IFERROR(INDEX('Products'!$E$6:$E$505,MATCH($B1625,'Products'!$A$6:$A$505,0)),0)),"")</f>
      </c>
      <c r="J1625" s="12"/>
    </row>
    <row r="1626" spans="1:10" x14ac:dyDescent="0.25">
      <c r="A1626" s="17"/>
      <c r="B1626" s="12"/>
      <c r="C1626" s="16">
        <f>IF($B1626="","",IFERROR(INDEX('Products'!$B$6:$B$505,MATCH($B1626,'Products'!$A$6:$A$505,0)),"Unknown code"))</f>
      </c>
      <c r="D1626" s="12"/>
      <c r="E1626" s="14"/>
      <c r="F1626" s="14"/>
      <c r="G1626" s="15">
        <f>IF(OR($B1626="",$D1626=""),"",IF($F1626&lt;&gt;"",$F1626,IFERROR(IF($D1626="In",INDEX('Products'!$E$6:$E$505,MATCH($B1626,'Products'!$A$6:$A$505,0)),INDEX('Products'!$F$6:$F$505,MATCH($B1626,'Products'!$A$6:$A$505,0))),"")))</f>
      </c>
      <c r="H1626" s="15">
        <f>IF(OR($E1626="",$G1626=""),"",$E1626*$G1626)</f>
      </c>
      <c r="I1626" s="15">
        <f>IF(AND($D1626="Out",$E1626&lt;&gt;"",$G1626&lt;&gt;""),$E1626*($G1626-IFERROR(INDEX('Products'!$E$6:$E$505,MATCH($B1626,'Products'!$A$6:$A$505,0)),0)),"")</f>
      </c>
      <c r="J1626" s="12"/>
    </row>
    <row r="1627" spans="1:10" x14ac:dyDescent="0.25">
      <c r="A1627" s="17"/>
      <c r="B1627" s="12"/>
      <c r="C1627" s="16">
        <f>IF($B1627="","",IFERROR(INDEX('Products'!$B$6:$B$505,MATCH($B1627,'Products'!$A$6:$A$505,0)),"Unknown code"))</f>
      </c>
      <c r="D1627" s="12"/>
      <c r="E1627" s="14"/>
      <c r="F1627" s="14"/>
      <c r="G1627" s="15">
        <f>IF(OR($B1627="",$D1627=""),"",IF($F1627&lt;&gt;"",$F1627,IFERROR(IF($D1627="In",INDEX('Products'!$E$6:$E$505,MATCH($B1627,'Products'!$A$6:$A$505,0)),INDEX('Products'!$F$6:$F$505,MATCH($B1627,'Products'!$A$6:$A$505,0))),"")))</f>
      </c>
      <c r="H1627" s="15">
        <f>IF(OR($E1627="",$G1627=""),"",$E1627*$G1627)</f>
      </c>
      <c r="I1627" s="15">
        <f>IF(AND($D1627="Out",$E1627&lt;&gt;"",$G1627&lt;&gt;""),$E1627*($G1627-IFERROR(INDEX('Products'!$E$6:$E$505,MATCH($B1627,'Products'!$A$6:$A$505,0)),0)),"")</f>
      </c>
      <c r="J1627" s="12"/>
    </row>
    <row r="1628" spans="1:10" x14ac:dyDescent="0.25">
      <c r="A1628" s="17"/>
      <c r="B1628" s="12"/>
      <c r="C1628" s="16">
        <f>IF($B1628="","",IFERROR(INDEX('Products'!$B$6:$B$505,MATCH($B1628,'Products'!$A$6:$A$505,0)),"Unknown code"))</f>
      </c>
      <c r="D1628" s="12"/>
      <c r="E1628" s="14"/>
      <c r="F1628" s="14"/>
      <c r="G1628" s="15">
        <f>IF(OR($B1628="",$D1628=""),"",IF($F1628&lt;&gt;"",$F1628,IFERROR(IF($D1628="In",INDEX('Products'!$E$6:$E$505,MATCH($B1628,'Products'!$A$6:$A$505,0)),INDEX('Products'!$F$6:$F$505,MATCH($B1628,'Products'!$A$6:$A$505,0))),"")))</f>
      </c>
      <c r="H1628" s="15">
        <f>IF(OR($E1628="",$G1628=""),"",$E1628*$G1628)</f>
      </c>
      <c r="I1628" s="15">
        <f>IF(AND($D1628="Out",$E1628&lt;&gt;"",$G1628&lt;&gt;""),$E1628*($G1628-IFERROR(INDEX('Products'!$E$6:$E$505,MATCH($B1628,'Products'!$A$6:$A$505,0)),0)),"")</f>
      </c>
      <c r="J1628" s="12"/>
    </row>
    <row r="1629" spans="1:10" x14ac:dyDescent="0.25">
      <c r="A1629" s="17"/>
      <c r="B1629" s="12"/>
      <c r="C1629" s="16">
        <f>IF($B1629="","",IFERROR(INDEX('Products'!$B$6:$B$505,MATCH($B1629,'Products'!$A$6:$A$505,0)),"Unknown code"))</f>
      </c>
      <c r="D1629" s="12"/>
      <c r="E1629" s="14"/>
      <c r="F1629" s="14"/>
      <c r="G1629" s="15">
        <f>IF(OR($B1629="",$D1629=""),"",IF($F1629&lt;&gt;"",$F1629,IFERROR(IF($D1629="In",INDEX('Products'!$E$6:$E$505,MATCH($B1629,'Products'!$A$6:$A$505,0)),INDEX('Products'!$F$6:$F$505,MATCH($B1629,'Products'!$A$6:$A$505,0))),"")))</f>
      </c>
      <c r="H1629" s="15">
        <f>IF(OR($E1629="",$G1629=""),"",$E1629*$G1629)</f>
      </c>
      <c r="I1629" s="15">
        <f>IF(AND($D1629="Out",$E1629&lt;&gt;"",$G1629&lt;&gt;""),$E1629*($G1629-IFERROR(INDEX('Products'!$E$6:$E$505,MATCH($B1629,'Products'!$A$6:$A$505,0)),0)),"")</f>
      </c>
      <c r="J1629" s="12"/>
    </row>
    <row r="1630" spans="1:10" x14ac:dyDescent="0.25">
      <c r="A1630" s="17"/>
      <c r="B1630" s="12"/>
      <c r="C1630" s="16">
        <f>IF($B1630="","",IFERROR(INDEX('Products'!$B$6:$B$505,MATCH($B1630,'Products'!$A$6:$A$505,0)),"Unknown code"))</f>
      </c>
      <c r="D1630" s="12"/>
      <c r="E1630" s="14"/>
      <c r="F1630" s="14"/>
      <c r="G1630" s="15">
        <f>IF(OR($B1630="",$D1630=""),"",IF($F1630&lt;&gt;"",$F1630,IFERROR(IF($D1630="In",INDEX('Products'!$E$6:$E$505,MATCH($B1630,'Products'!$A$6:$A$505,0)),INDEX('Products'!$F$6:$F$505,MATCH($B1630,'Products'!$A$6:$A$505,0))),"")))</f>
      </c>
      <c r="H1630" s="15">
        <f>IF(OR($E1630="",$G1630=""),"",$E1630*$G1630)</f>
      </c>
      <c r="I1630" s="15">
        <f>IF(AND($D1630="Out",$E1630&lt;&gt;"",$G1630&lt;&gt;""),$E1630*($G1630-IFERROR(INDEX('Products'!$E$6:$E$505,MATCH($B1630,'Products'!$A$6:$A$505,0)),0)),"")</f>
      </c>
      <c r="J1630" s="12"/>
    </row>
    <row r="1631" spans="1:10" x14ac:dyDescent="0.25">
      <c r="A1631" s="17"/>
      <c r="B1631" s="12"/>
      <c r="C1631" s="16">
        <f>IF($B1631="","",IFERROR(INDEX('Products'!$B$6:$B$505,MATCH($B1631,'Products'!$A$6:$A$505,0)),"Unknown code"))</f>
      </c>
      <c r="D1631" s="12"/>
      <c r="E1631" s="14"/>
      <c r="F1631" s="14"/>
      <c r="G1631" s="15">
        <f>IF(OR($B1631="",$D1631=""),"",IF($F1631&lt;&gt;"",$F1631,IFERROR(IF($D1631="In",INDEX('Products'!$E$6:$E$505,MATCH($B1631,'Products'!$A$6:$A$505,0)),INDEX('Products'!$F$6:$F$505,MATCH($B1631,'Products'!$A$6:$A$505,0))),"")))</f>
      </c>
      <c r="H1631" s="15">
        <f>IF(OR($E1631="",$G1631=""),"",$E1631*$G1631)</f>
      </c>
      <c r="I1631" s="15">
        <f>IF(AND($D1631="Out",$E1631&lt;&gt;"",$G1631&lt;&gt;""),$E1631*($G1631-IFERROR(INDEX('Products'!$E$6:$E$505,MATCH($B1631,'Products'!$A$6:$A$505,0)),0)),"")</f>
      </c>
      <c r="J1631" s="12"/>
    </row>
    <row r="1632" spans="1:10" x14ac:dyDescent="0.25">
      <c r="A1632" s="17"/>
      <c r="B1632" s="12"/>
      <c r="C1632" s="16">
        <f>IF($B1632="","",IFERROR(INDEX('Products'!$B$6:$B$505,MATCH($B1632,'Products'!$A$6:$A$505,0)),"Unknown code"))</f>
      </c>
      <c r="D1632" s="12"/>
      <c r="E1632" s="14"/>
      <c r="F1632" s="14"/>
      <c r="G1632" s="15">
        <f>IF(OR($B1632="",$D1632=""),"",IF($F1632&lt;&gt;"",$F1632,IFERROR(IF($D1632="In",INDEX('Products'!$E$6:$E$505,MATCH($B1632,'Products'!$A$6:$A$505,0)),INDEX('Products'!$F$6:$F$505,MATCH($B1632,'Products'!$A$6:$A$505,0))),"")))</f>
      </c>
      <c r="H1632" s="15">
        <f>IF(OR($E1632="",$G1632=""),"",$E1632*$G1632)</f>
      </c>
      <c r="I1632" s="15">
        <f>IF(AND($D1632="Out",$E1632&lt;&gt;"",$G1632&lt;&gt;""),$E1632*($G1632-IFERROR(INDEX('Products'!$E$6:$E$505,MATCH($B1632,'Products'!$A$6:$A$505,0)),0)),"")</f>
      </c>
      <c r="J1632" s="12"/>
    </row>
    <row r="1633" spans="1:10" x14ac:dyDescent="0.25">
      <c r="A1633" s="17"/>
      <c r="B1633" s="12"/>
      <c r="C1633" s="16">
        <f>IF($B1633="","",IFERROR(INDEX('Products'!$B$6:$B$505,MATCH($B1633,'Products'!$A$6:$A$505,0)),"Unknown code"))</f>
      </c>
      <c r="D1633" s="12"/>
      <c r="E1633" s="14"/>
      <c r="F1633" s="14"/>
      <c r="G1633" s="15">
        <f>IF(OR($B1633="",$D1633=""),"",IF($F1633&lt;&gt;"",$F1633,IFERROR(IF($D1633="In",INDEX('Products'!$E$6:$E$505,MATCH($B1633,'Products'!$A$6:$A$505,0)),INDEX('Products'!$F$6:$F$505,MATCH($B1633,'Products'!$A$6:$A$505,0))),"")))</f>
      </c>
      <c r="H1633" s="15">
        <f>IF(OR($E1633="",$G1633=""),"",$E1633*$G1633)</f>
      </c>
      <c r="I1633" s="15">
        <f>IF(AND($D1633="Out",$E1633&lt;&gt;"",$G1633&lt;&gt;""),$E1633*($G1633-IFERROR(INDEX('Products'!$E$6:$E$505,MATCH($B1633,'Products'!$A$6:$A$505,0)),0)),"")</f>
      </c>
      <c r="J1633" s="12"/>
    </row>
    <row r="1634" spans="1:10" x14ac:dyDescent="0.25">
      <c r="A1634" s="17"/>
      <c r="B1634" s="12"/>
      <c r="C1634" s="16">
        <f>IF($B1634="","",IFERROR(INDEX('Products'!$B$6:$B$505,MATCH($B1634,'Products'!$A$6:$A$505,0)),"Unknown code"))</f>
      </c>
      <c r="D1634" s="12"/>
      <c r="E1634" s="14"/>
      <c r="F1634" s="14"/>
      <c r="G1634" s="15">
        <f>IF(OR($B1634="",$D1634=""),"",IF($F1634&lt;&gt;"",$F1634,IFERROR(IF($D1634="In",INDEX('Products'!$E$6:$E$505,MATCH($B1634,'Products'!$A$6:$A$505,0)),INDEX('Products'!$F$6:$F$505,MATCH($B1634,'Products'!$A$6:$A$505,0))),"")))</f>
      </c>
      <c r="H1634" s="15">
        <f>IF(OR($E1634="",$G1634=""),"",$E1634*$G1634)</f>
      </c>
      <c r="I1634" s="15">
        <f>IF(AND($D1634="Out",$E1634&lt;&gt;"",$G1634&lt;&gt;""),$E1634*($G1634-IFERROR(INDEX('Products'!$E$6:$E$505,MATCH($B1634,'Products'!$A$6:$A$505,0)),0)),"")</f>
      </c>
      <c r="J1634" s="12"/>
    </row>
    <row r="1635" spans="1:10" x14ac:dyDescent="0.25">
      <c r="A1635" s="17"/>
      <c r="B1635" s="12"/>
      <c r="C1635" s="16">
        <f>IF($B1635="","",IFERROR(INDEX('Products'!$B$6:$B$505,MATCH($B1635,'Products'!$A$6:$A$505,0)),"Unknown code"))</f>
      </c>
      <c r="D1635" s="12"/>
      <c r="E1635" s="14"/>
      <c r="F1635" s="14"/>
      <c r="G1635" s="15">
        <f>IF(OR($B1635="",$D1635=""),"",IF($F1635&lt;&gt;"",$F1635,IFERROR(IF($D1635="In",INDEX('Products'!$E$6:$E$505,MATCH($B1635,'Products'!$A$6:$A$505,0)),INDEX('Products'!$F$6:$F$505,MATCH($B1635,'Products'!$A$6:$A$505,0))),"")))</f>
      </c>
      <c r="H1635" s="15">
        <f>IF(OR($E1635="",$G1635=""),"",$E1635*$G1635)</f>
      </c>
      <c r="I1635" s="15">
        <f>IF(AND($D1635="Out",$E1635&lt;&gt;"",$G1635&lt;&gt;""),$E1635*($G1635-IFERROR(INDEX('Products'!$E$6:$E$505,MATCH($B1635,'Products'!$A$6:$A$505,0)),0)),"")</f>
      </c>
      <c r="J1635" s="12"/>
    </row>
    <row r="1636" spans="1:10" x14ac:dyDescent="0.25">
      <c r="A1636" s="17"/>
      <c r="B1636" s="12"/>
      <c r="C1636" s="16">
        <f>IF($B1636="","",IFERROR(INDEX('Products'!$B$6:$B$505,MATCH($B1636,'Products'!$A$6:$A$505,0)),"Unknown code"))</f>
      </c>
      <c r="D1636" s="12"/>
      <c r="E1636" s="14"/>
      <c r="F1636" s="14"/>
      <c r="G1636" s="15">
        <f>IF(OR($B1636="",$D1636=""),"",IF($F1636&lt;&gt;"",$F1636,IFERROR(IF($D1636="In",INDEX('Products'!$E$6:$E$505,MATCH($B1636,'Products'!$A$6:$A$505,0)),INDEX('Products'!$F$6:$F$505,MATCH($B1636,'Products'!$A$6:$A$505,0))),"")))</f>
      </c>
      <c r="H1636" s="15">
        <f>IF(OR($E1636="",$G1636=""),"",$E1636*$G1636)</f>
      </c>
      <c r="I1636" s="15">
        <f>IF(AND($D1636="Out",$E1636&lt;&gt;"",$G1636&lt;&gt;""),$E1636*($G1636-IFERROR(INDEX('Products'!$E$6:$E$505,MATCH($B1636,'Products'!$A$6:$A$505,0)),0)),"")</f>
      </c>
      <c r="J1636" s="12"/>
    </row>
    <row r="1637" spans="1:10" x14ac:dyDescent="0.25">
      <c r="A1637" s="17"/>
      <c r="B1637" s="12"/>
      <c r="C1637" s="16">
        <f>IF($B1637="","",IFERROR(INDEX('Products'!$B$6:$B$505,MATCH($B1637,'Products'!$A$6:$A$505,0)),"Unknown code"))</f>
      </c>
      <c r="D1637" s="12"/>
      <c r="E1637" s="14"/>
      <c r="F1637" s="14"/>
      <c r="G1637" s="15">
        <f>IF(OR($B1637="",$D1637=""),"",IF($F1637&lt;&gt;"",$F1637,IFERROR(IF($D1637="In",INDEX('Products'!$E$6:$E$505,MATCH($B1637,'Products'!$A$6:$A$505,0)),INDEX('Products'!$F$6:$F$505,MATCH($B1637,'Products'!$A$6:$A$505,0))),"")))</f>
      </c>
      <c r="H1637" s="15">
        <f>IF(OR($E1637="",$G1637=""),"",$E1637*$G1637)</f>
      </c>
      <c r="I1637" s="15">
        <f>IF(AND($D1637="Out",$E1637&lt;&gt;"",$G1637&lt;&gt;""),$E1637*($G1637-IFERROR(INDEX('Products'!$E$6:$E$505,MATCH($B1637,'Products'!$A$6:$A$505,0)),0)),"")</f>
      </c>
      <c r="J1637" s="12"/>
    </row>
    <row r="1638" spans="1:10" x14ac:dyDescent="0.25">
      <c r="A1638" s="17"/>
      <c r="B1638" s="12"/>
      <c r="C1638" s="16">
        <f>IF($B1638="","",IFERROR(INDEX('Products'!$B$6:$B$505,MATCH($B1638,'Products'!$A$6:$A$505,0)),"Unknown code"))</f>
      </c>
      <c r="D1638" s="12"/>
      <c r="E1638" s="14"/>
      <c r="F1638" s="14"/>
      <c r="G1638" s="15">
        <f>IF(OR($B1638="",$D1638=""),"",IF($F1638&lt;&gt;"",$F1638,IFERROR(IF($D1638="In",INDEX('Products'!$E$6:$E$505,MATCH($B1638,'Products'!$A$6:$A$505,0)),INDEX('Products'!$F$6:$F$505,MATCH($B1638,'Products'!$A$6:$A$505,0))),"")))</f>
      </c>
      <c r="H1638" s="15">
        <f>IF(OR($E1638="",$G1638=""),"",$E1638*$G1638)</f>
      </c>
      <c r="I1638" s="15">
        <f>IF(AND($D1638="Out",$E1638&lt;&gt;"",$G1638&lt;&gt;""),$E1638*($G1638-IFERROR(INDEX('Products'!$E$6:$E$505,MATCH($B1638,'Products'!$A$6:$A$505,0)),0)),"")</f>
      </c>
      <c r="J1638" s="12"/>
    </row>
    <row r="1639" spans="1:10" x14ac:dyDescent="0.25">
      <c r="A1639" s="17"/>
      <c r="B1639" s="12"/>
      <c r="C1639" s="16">
        <f>IF($B1639="","",IFERROR(INDEX('Products'!$B$6:$B$505,MATCH($B1639,'Products'!$A$6:$A$505,0)),"Unknown code"))</f>
      </c>
      <c r="D1639" s="12"/>
      <c r="E1639" s="14"/>
      <c r="F1639" s="14"/>
      <c r="G1639" s="15">
        <f>IF(OR($B1639="",$D1639=""),"",IF($F1639&lt;&gt;"",$F1639,IFERROR(IF($D1639="In",INDEX('Products'!$E$6:$E$505,MATCH($B1639,'Products'!$A$6:$A$505,0)),INDEX('Products'!$F$6:$F$505,MATCH($B1639,'Products'!$A$6:$A$505,0))),"")))</f>
      </c>
      <c r="H1639" s="15">
        <f>IF(OR($E1639="",$G1639=""),"",$E1639*$G1639)</f>
      </c>
      <c r="I1639" s="15">
        <f>IF(AND($D1639="Out",$E1639&lt;&gt;"",$G1639&lt;&gt;""),$E1639*($G1639-IFERROR(INDEX('Products'!$E$6:$E$505,MATCH($B1639,'Products'!$A$6:$A$505,0)),0)),"")</f>
      </c>
      <c r="J1639" s="12"/>
    </row>
    <row r="1640" spans="1:10" x14ac:dyDescent="0.25">
      <c r="A1640" s="17"/>
      <c r="B1640" s="12"/>
      <c r="C1640" s="16">
        <f>IF($B1640="","",IFERROR(INDEX('Products'!$B$6:$B$505,MATCH($B1640,'Products'!$A$6:$A$505,0)),"Unknown code"))</f>
      </c>
      <c r="D1640" s="12"/>
      <c r="E1640" s="14"/>
      <c r="F1640" s="14"/>
      <c r="G1640" s="15">
        <f>IF(OR($B1640="",$D1640=""),"",IF($F1640&lt;&gt;"",$F1640,IFERROR(IF($D1640="In",INDEX('Products'!$E$6:$E$505,MATCH($B1640,'Products'!$A$6:$A$505,0)),INDEX('Products'!$F$6:$F$505,MATCH($B1640,'Products'!$A$6:$A$505,0))),"")))</f>
      </c>
      <c r="H1640" s="15">
        <f>IF(OR($E1640="",$G1640=""),"",$E1640*$G1640)</f>
      </c>
      <c r="I1640" s="15">
        <f>IF(AND($D1640="Out",$E1640&lt;&gt;"",$G1640&lt;&gt;""),$E1640*($G1640-IFERROR(INDEX('Products'!$E$6:$E$505,MATCH($B1640,'Products'!$A$6:$A$505,0)),0)),"")</f>
      </c>
      <c r="J1640" s="12"/>
    </row>
    <row r="1641" spans="1:10" x14ac:dyDescent="0.25">
      <c r="A1641" s="17"/>
      <c r="B1641" s="12"/>
      <c r="C1641" s="16">
        <f>IF($B1641="","",IFERROR(INDEX('Products'!$B$6:$B$505,MATCH($B1641,'Products'!$A$6:$A$505,0)),"Unknown code"))</f>
      </c>
      <c r="D1641" s="12"/>
      <c r="E1641" s="14"/>
      <c r="F1641" s="14"/>
      <c r="G1641" s="15">
        <f>IF(OR($B1641="",$D1641=""),"",IF($F1641&lt;&gt;"",$F1641,IFERROR(IF($D1641="In",INDEX('Products'!$E$6:$E$505,MATCH($B1641,'Products'!$A$6:$A$505,0)),INDEX('Products'!$F$6:$F$505,MATCH($B1641,'Products'!$A$6:$A$505,0))),"")))</f>
      </c>
      <c r="H1641" s="15">
        <f>IF(OR($E1641="",$G1641=""),"",$E1641*$G1641)</f>
      </c>
      <c r="I1641" s="15">
        <f>IF(AND($D1641="Out",$E1641&lt;&gt;"",$G1641&lt;&gt;""),$E1641*($G1641-IFERROR(INDEX('Products'!$E$6:$E$505,MATCH($B1641,'Products'!$A$6:$A$505,0)),0)),"")</f>
      </c>
      <c r="J1641" s="12"/>
    </row>
    <row r="1642" spans="1:10" x14ac:dyDescent="0.25">
      <c r="A1642" s="17"/>
      <c r="B1642" s="12"/>
      <c r="C1642" s="16">
        <f>IF($B1642="","",IFERROR(INDEX('Products'!$B$6:$B$505,MATCH($B1642,'Products'!$A$6:$A$505,0)),"Unknown code"))</f>
      </c>
      <c r="D1642" s="12"/>
      <c r="E1642" s="14"/>
      <c r="F1642" s="14"/>
      <c r="G1642" s="15">
        <f>IF(OR($B1642="",$D1642=""),"",IF($F1642&lt;&gt;"",$F1642,IFERROR(IF($D1642="In",INDEX('Products'!$E$6:$E$505,MATCH($B1642,'Products'!$A$6:$A$505,0)),INDEX('Products'!$F$6:$F$505,MATCH($B1642,'Products'!$A$6:$A$505,0))),"")))</f>
      </c>
      <c r="H1642" s="15">
        <f>IF(OR($E1642="",$G1642=""),"",$E1642*$G1642)</f>
      </c>
      <c r="I1642" s="15">
        <f>IF(AND($D1642="Out",$E1642&lt;&gt;"",$G1642&lt;&gt;""),$E1642*($G1642-IFERROR(INDEX('Products'!$E$6:$E$505,MATCH($B1642,'Products'!$A$6:$A$505,0)),0)),"")</f>
      </c>
      <c r="J1642" s="12"/>
    </row>
    <row r="1643" spans="1:10" x14ac:dyDescent="0.25">
      <c r="A1643" s="17"/>
      <c r="B1643" s="12"/>
      <c r="C1643" s="16">
        <f>IF($B1643="","",IFERROR(INDEX('Products'!$B$6:$B$505,MATCH($B1643,'Products'!$A$6:$A$505,0)),"Unknown code"))</f>
      </c>
      <c r="D1643" s="12"/>
      <c r="E1643" s="14"/>
      <c r="F1643" s="14"/>
      <c r="G1643" s="15">
        <f>IF(OR($B1643="",$D1643=""),"",IF($F1643&lt;&gt;"",$F1643,IFERROR(IF($D1643="In",INDEX('Products'!$E$6:$E$505,MATCH($B1643,'Products'!$A$6:$A$505,0)),INDEX('Products'!$F$6:$F$505,MATCH($B1643,'Products'!$A$6:$A$505,0))),"")))</f>
      </c>
      <c r="H1643" s="15">
        <f>IF(OR($E1643="",$G1643=""),"",$E1643*$G1643)</f>
      </c>
      <c r="I1643" s="15">
        <f>IF(AND($D1643="Out",$E1643&lt;&gt;"",$G1643&lt;&gt;""),$E1643*($G1643-IFERROR(INDEX('Products'!$E$6:$E$505,MATCH($B1643,'Products'!$A$6:$A$505,0)),0)),"")</f>
      </c>
      <c r="J1643" s="12"/>
    </row>
    <row r="1644" spans="1:10" x14ac:dyDescent="0.25">
      <c r="A1644" s="17"/>
      <c r="B1644" s="12"/>
      <c r="C1644" s="16">
        <f>IF($B1644="","",IFERROR(INDEX('Products'!$B$6:$B$505,MATCH($B1644,'Products'!$A$6:$A$505,0)),"Unknown code"))</f>
      </c>
      <c r="D1644" s="12"/>
      <c r="E1644" s="14"/>
      <c r="F1644" s="14"/>
      <c r="G1644" s="15">
        <f>IF(OR($B1644="",$D1644=""),"",IF($F1644&lt;&gt;"",$F1644,IFERROR(IF($D1644="In",INDEX('Products'!$E$6:$E$505,MATCH($B1644,'Products'!$A$6:$A$505,0)),INDEX('Products'!$F$6:$F$505,MATCH($B1644,'Products'!$A$6:$A$505,0))),"")))</f>
      </c>
      <c r="H1644" s="15">
        <f>IF(OR($E1644="",$G1644=""),"",$E1644*$G1644)</f>
      </c>
      <c r="I1644" s="15">
        <f>IF(AND($D1644="Out",$E1644&lt;&gt;"",$G1644&lt;&gt;""),$E1644*($G1644-IFERROR(INDEX('Products'!$E$6:$E$505,MATCH($B1644,'Products'!$A$6:$A$505,0)),0)),"")</f>
      </c>
      <c r="J1644" s="12"/>
    </row>
    <row r="1645" spans="1:10" x14ac:dyDescent="0.25">
      <c r="A1645" s="17"/>
      <c r="B1645" s="12"/>
      <c r="C1645" s="16">
        <f>IF($B1645="","",IFERROR(INDEX('Products'!$B$6:$B$505,MATCH($B1645,'Products'!$A$6:$A$505,0)),"Unknown code"))</f>
      </c>
      <c r="D1645" s="12"/>
      <c r="E1645" s="14"/>
      <c r="F1645" s="14"/>
      <c r="G1645" s="15">
        <f>IF(OR($B1645="",$D1645=""),"",IF($F1645&lt;&gt;"",$F1645,IFERROR(IF($D1645="In",INDEX('Products'!$E$6:$E$505,MATCH($B1645,'Products'!$A$6:$A$505,0)),INDEX('Products'!$F$6:$F$505,MATCH($B1645,'Products'!$A$6:$A$505,0))),"")))</f>
      </c>
      <c r="H1645" s="15">
        <f>IF(OR($E1645="",$G1645=""),"",$E1645*$G1645)</f>
      </c>
      <c r="I1645" s="15">
        <f>IF(AND($D1645="Out",$E1645&lt;&gt;"",$G1645&lt;&gt;""),$E1645*($G1645-IFERROR(INDEX('Products'!$E$6:$E$505,MATCH($B1645,'Products'!$A$6:$A$505,0)),0)),"")</f>
      </c>
      <c r="J1645" s="12"/>
    </row>
    <row r="1646" spans="1:10" x14ac:dyDescent="0.25">
      <c r="A1646" s="17"/>
      <c r="B1646" s="12"/>
      <c r="C1646" s="16">
        <f>IF($B1646="","",IFERROR(INDEX('Products'!$B$6:$B$505,MATCH($B1646,'Products'!$A$6:$A$505,0)),"Unknown code"))</f>
      </c>
      <c r="D1646" s="12"/>
      <c r="E1646" s="14"/>
      <c r="F1646" s="14"/>
      <c r="G1646" s="15">
        <f>IF(OR($B1646="",$D1646=""),"",IF($F1646&lt;&gt;"",$F1646,IFERROR(IF($D1646="In",INDEX('Products'!$E$6:$E$505,MATCH($B1646,'Products'!$A$6:$A$505,0)),INDEX('Products'!$F$6:$F$505,MATCH($B1646,'Products'!$A$6:$A$505,0))),"")))</f>
      </c>
      <c r="H1646" s="15">
        <f>IF(OR($E1646="",$G1646=""),"",$E1646*$G1646)</f>
      </c>
      <c r="I1646" s="15">
        <f>IF(AND($D1646="Out",$E1646&lt;&gt;"",$G1646&lt;&gt;""),$E1646*($G1646-IFERROR(INDEX('Products'!$E$6:$E$505,MATCH($B1646,'Products'!$A$6:$A$505,0)),0)),"")</f>
      </c>
      <c r="J1646" s="12"/>
    </row>
    <row r="1647" spans="1:10" x14ac:dyDescent="0.25">
      <c r="A1647" s="17"/>
      <c r="B1647" s="12"/>
      <c r="C1647" s="16">
        <f>IF($B1647="","",IFERROR(INDEX('Products'!$B$6:$B$505,MATCH($B1647,'Products'!$A$6:$A$505,0)),"Unknown code"))</f>
      </c>
      <c r="D1647" s="12"/>
      <c r="E1647" s="14"/>
      <c r="F1647" s="14"/>
      <c r="G1647" s="15">
        <f>IF(OR($B1647="",$D1647=""),"",IF($F1647&lt;&gt;"",$F1647,IFERROR(IF($D1647="In",INDEX('Products'!$E$6:$E$505,MATCH($B1647,'Products'!$A$6:$A$505,0)),INDEX('Products'!$F$6:$F$505,MATCH($B1647,'Products'!$A$6:$A$505,0))),"")))</f>
      </c>
      <c r="H1647" s="15">
        <f>IF(OR($E1647="",$G1647=""),"",$E1647*$G1647)</f>
      </c>
      <c r="I1647" s="15">
        <f>IF(AND($D1647="Out",$E1647&lt;&gt;"",$G1647&lt;&gt;""),$E1647*($G1647-IFERROR(INDEX('Products'!$E$6:$E$505,MATCH($B1647,'Products'!$A$6:$A$505,0)),0)),"")</f>
      </c>
      <c r="J1647" s="12"/>
    </row>
    <row r="1648" spans="1:10" x14ac:dyDescent="0.25">
      <c r="A1648" s="17"/>
      <c r="B1648" s="12"/>
      <c r="C1648" s="16">
        <f>IF($B1648="","",IFERROR(INDEX('Products'!$B$6:$B$505,MATCH($B1648,'Products'!$A$6:$A$505,0)),"Unknown code"))</f>
      </c>
      <c r="D1648" s="12"/>
      <c r="E1648" s="14"/>
      <c r="F1648" s="14"/>
      <c r="G1648" s="15">
        <f>IF(OR($B1648="",$D1648=""),"",IF($F1648&lt;&gt;"",$F1648,IFERROR(IF($D1648="In",INDEX('Products'!$E$6:$E$505,MATCH($B1648,'Products'!$A$6:$A$505,0)),INDEX('Products'!$F$6:$F$505,MATCH($B1648,'Products'!$A$6:$A$505,0))),"")))</f>
      </c>
      <c r="H1648" s="15">
        <f>IF(OR($E1648="",$G1648=""),"",$E1648*$G1648)</f>
      </c>
      <c r="I1648" s="15">
        <f>IF(AND($D1648="Out",$E1648&lt;&gt;"",$G1648&lt;&gt;""),$E1648*($G1648-IFERROR(INDEX('Products'!$E$6:$E$505,MATCH($B1648,'Products'!$A$6:$A$505,0)),0)),"")</f>
      </c>
      <c r="J1648" s="12"/>
    </row>
    <row r="1649" spans="1:10" x14ac:dyDescent="0.25">
      <c r="A1649" s="17"/>
      <c r="B1649" s="12"/>
      <c r="C1649" s="16">
        <f>IF($B1649="","",IFERROR(INDEX('Products'!$B$6:$B$505,MATCH($B1649,'Products'!$A$6:$A$505,0)),"Unknown code"))</f>
      </c>
      <c r="D1649" s="12"/>
      <c r="E1649" s="14"/>
      <c r="F1649" s="14"/>
      <c r="G1649" s="15">
        <f>IF(OR($B1649="",$D1649=""),"",IF($F1649&lt;&gt;"",$F1649,IFERROR(IF($D1649="In",INDEX('Products'!$E$6:$E$505,MATCH($B1649,'Products'!$A$6:$A$505,0)),INDEX('Products'!$F$6:$F$505,MATCH($B1649,'Products'!$A$6:$A$505,0))),"")))</f>
      </c>
      <c r="H1649" s="15">
        <f>IF(OR($E1649="",$G1649=""),"",$E1649*$G1649)</f>
      </c>
      <c r="I1649" s="15">
        <f>IF(AND($D1649="Out",$E1649&lt;&gt;"",$G1649&lt;&gt;""),$E1649*($G1649-IFERROR(INDEX('Products'!$E$6:$E$505,MATCH($B1649,'Products'!$A$6:$A$505,0)),0)),"")</f>
      </c>
      <c r="J1649" s="12"/>
    </row>
    <row r="1650" spans="1:10" x14ac:dyDescent="0.25">
      <c r="A1650" s="17"/>
      <c r="B1650" s="12"/>
      <c r="C1650" s="16">
        <f>IF($B1650="","",IFERROR(INDEX('Products'!$B$6:$B$505,MATCH($B1650,'Products'!$A$6:$A$505,0)),"Unknown code"))</f>
      </c>
      <c r="D1650" s="12"/>
      <c r="E1650" s="14"/>
      <c r="F1650" s="14"/>
      <c r="G1650" s="15">
        <f>IF(OR($B1650="",$D1650=""),"",IF($F1650&lt;&gt;"",$F1650,IFERROR(IF($D1650="In",INDEX('Products'!$E$6:$E$505,MATCH($B1650,'Products'!$A$6:$A$505,0)),INDEX('Products'!$F$6:$F$505,MATCH($B1650,'Products'!$A$6:$A$505,0))),"")))</f>
      </c>
      <c r="H1650" s="15">
        <f>IF(OR($E1650="",$G1650=""),"",$E1650*$G1650)</f>
      </c>
      <c r="I1650" s="15">
        <f>IF(AND($D1650="Out",$E1650&lt;&gt;"",$G1650&lt;&gt;""),$E1650*($G1650-IFERROR(INDEX('Products'!$E$6:$E$505,MATCH($B1650,'Products'!$A$6:$A$505,0)),0)),"")</f>
      </c>
      <c r="J1650" s="12"/>
    </row>
    <row r="1651" spans="1:10" x14ac:dyDescent="0.25">
      <c r="A1651" s="17"/>
      <c r="B1651" s="12"/>
      <c r="C1651" s="16">
        <f>IF($B1651="","",IFERROR(INDEX('Products'!$B$6:$B$505,MATCH($B1651,'Products'!$A$6:$A$505,0)),"Unknown code"))</f>
      </c>
      <c r="D1651" s="12"/>
      <c r="E1651" s="14"/>
      <c r="F1651" s="14"/>
      <c r="G1651" s="15">
        <f>IF(OR($B1651="",$D1651=""),"",IF($F1651&lt;&gt;"",$F1651,IFERROR(IF($D1651="In",INDEX('Products'!$E$6:$E$505,MATCH($B1651,'Products'!$A$6:$A$505,0)),INDEX('Products'!$F$6:$F$505,MATCH($B1651,'Products'!$A$6:$A$505,0))),"")))</f>
      </c>
      <c r="H1651" s="15">
        <f>IF(OR($E1651="",$G1651=""),"",$E1651*$G1651)</f>
      </c>
      <c r="I1651" s="15">
        <f>IF(AND($D1651="Out",$E1651&lt;&gt;"",$G1651&lt;&gt;""),$E1651*($G1651-IFERROR(INDEX('Products'!$E$6:$E$505,MATCH($B1651,'Products'!$A$6:$A$505,0)),0)),"")</f>
      </c>
      <c r="J1651" s="12"/>
    </row>
    <row r="1652" spans="1:10" x14ac:dyDescent="0.25">
      <c r="A1652" s="17"/>
      <c r="B1652" s="12"/>
      <c r="C1652" s="16">
        <f>IF($B1652="","",IFERROR(INDEX('Products'!$B$6:$B$505,MATCH($B1652,'Products'!$A$6:$A$505,0)),"Unknown code"))</f>
      </c>
      <c r="D1652" s="12"/>
      <c r="E1652" s="14"/>
      <c r="F1652" s="14"/>
      <c r="G1652" s="15">
        <f>IF(OR($B1652="",$D1652=""),"",IF($F1652&lt;&gt;"",$F1652,IFERROR(IF($D1652="In",INDEX('Products'!$E$6:$E$505,MATCH($B1652,'Products'!$A$6:$A$505,0)),INDEX('Products'!$F$6:$F$505,MATCH($B1652,'Products'!$A$6:$A$505,0))),"")))</f>
      </c>
      <c r="H1652" s="15">
        <f>IF(OR($E1652="",$G1652=""),"",$E1652*$G1652)</f>
      </c>
      <c r="I1652" s="15">
        <f>IF(AND($D1652="Out",$E1652&lt;&gt;"",$G1652&lt;&gt;""),$E1652*($G1652-IFERROR(INDEX('Products'!$E$6:$E$505,MATCH($B1652,'Products'!$A$6:$A$505,0)),0)),"")</f>
      </c>
      <c r="J1652" s="12"/>
    </row>
    <row r="1653" spans="1:10" x14ac:dyDescent="0.25">
      <c r="A1653" s="17"/>
      <c r="B1653" s="12"/>
      <c r="C1653" s="16">
        <f>IF($B1653="","",IFERROR(INDEX('Products'!$B$6:$B$505,MATCH($B1653,'Products'!$A$6:$A$505,0)),"Unknown code"))</f>
      </c>
      <c r="D1653" s="12"/>
      <c r="E1653" s="14"/>
      <c r="F1653" s="14"/>
      <c r="G1653" s="15">
        <f>IF(OR($B1653="",$D1653=""),"",IF($F1653&lt;&gt;"",$F1653,IFERROR(IF($D1653="In",INDEX('Products'!$E$6:$E$505,MATCH($B1653,'Products'!$A$6:$A$505,0)),INDEX('Products'!$F$6:$F$505,MATCH($B1653,'Products'!$A$6:$A$505,0))),"")))</f>
      </c>
      <c r="H1653" s="15">
        <f>IF(OR($E1653="",$G1653=""),"",$E1653*$G1653)</f>
      </c>
      <c r="I1653" s="15">
        <f>IF(AND($D1653="Out",$E1653&lt;&gt;"",$G1653&lt;&gt;""),$E1653*($G1653-IFERROR(INDEX('Products'!$E$6:$E$505,MATCH($B1653,'Products'!$A$6:$A$505,0)),0)),"")</f>
      </c>
      <c r="J1653" s="12"/>
    </row>
    <row r="1654" spans="1:10" x14ac:dyDescent="0.25">
      <c r="A1654" s="17"/>
      <c r="B1654" s="12"/>
      <c r="C1654" s="16">
        <f>IF($B1654="","",IFERROR(INDEX('Products'!$B$6:$B$505,MATCH($B1654,'Products'!$A$6:$A$505,0)),"Unknown code"))</f>
      </c>
      <c r="D1654" s="12"/>
      <c r="E1654" s="14"/>
      <c r="F1654" s="14"/>
      <c r="G1654" s="15">
        <f>IF(OR($B1654="",$D1654=""),"",IF($F1654&lt;&gt;"",$F1654,IFERROR(IF($D1654="In",INDEX('Products'!$E$6:$E$505,MATCH($B1654,'Products'!$A$6:$A$505,0)),INDEX('Products'!$F$6:$F$505,MATCH($B1654,'Products'!$A$6:$A$505,0))),"")))</f>
      </c>
      <c r="H1654" s="15">
        <f>IF(OR($E1654="",$G1654=""),"",$E1654*$G1654)</f>
      </c>
      <c r="I1654" s="15">
        <f>IF(AND($D1654="Out",$E1654&lt;&gt;"",$G1654&lt;&gt;""),$E1654*($G1654-IFERROR(INDEX('Products'!$E$6:$E$505,MATCH($B1654,'Products'!$A$6:$A$505,0)),0)),"")</f>
      </c>
      <c r="J1654" s="12"/>
    </row>
    <row r="1655" spans="1:10" x14ac:dyDescent="0.25">
      <c r="A1655" s="17"/>
      <c r="B1655" s="12"/>
      <c r="C1655" s="16">
        <f>IF($B1655="","",IFERROR(INDEX('Products'!$B$6:$B$505,MATCH($B1655,'Products'!$A$6:$A$505,0)),"Unknown code"))</f>
      </c>
      <c r="D1655" s="12"/>
      <c r="E1655" s="14"/>
      <c r="F1655" s="14"/>
      <c r="G1655" s="15">
        <f>IF(OR($B1655="",$D1655=""),"",IF($F1655&lt;&gt;"",$F1655,IFERROR(IF($D1655="In",INDEX('Products'!$E$6:$E$505,MATCH($B1655,'Products'!$A$6:$A$505,0)),INDEX('Products'!$F$6:$F$505,MATCH($B1655,'Products'!$A$6:$A$505,0))),"")))</f>
      </c>
      <c r="H1655" s="15">
        <f>IF(OR($E1655="",$G1655=""),"",$E1655*$G1655)</f>
      </c>
      <c r="I1655" s="15">
        <f>IF(AND($D1655="Out",$E1655&lt;&gt;"",$G1655&lt;&gt;""),$E1655*($G1655-IFERROR(INDEX('Products'!$E$6:$E$505,MATCH($B1655,'Products'!$A$6:$A$505,0)),0)),"")</f>
      </c>
      <c r="J1655" s="12"/>
    </row>
    <row r="1656" spans="1:10" x14ac:dyDescent="0.25">
      <c r="A1656" s="17"/>
      <c r="B1656" s="12"/>
      <c r="C1656" s="16">
        <f>IF($B1656="","",IFERROR(INDEX('Products'!$B$6:$B$505,MATCH($B1656,'Products'!$A$6:$A$505,0)),"Unknown code"))</f>
      </c>
      <c r="D1656" s="12"/>
      <c r="E1656" s="14"/>
      <c r="F1656" s="14"/>
      <c r="G1656" s="15">
        <f>IF(OR($B1656="",$D1656=""),"",IF($F1656&lt;&gt;"",$F1656,IFERROR(IF($D1656="In",INDEX('Products'!$E$6:$E$505,MATCH($B1656,'Products'!$A$6:$A$505,0)),INDEX('Products'!$F$6:$F$505,MATCH($B1656,'Products'!$A$6:$A$505,0))),"")))</f>
      </c>
      <c r="H1656" s="15">
        <f>IF(OR($E1656="",$G1656=""),"",$E1656*$G1656)</f>
      </c>
      <c r="I1656" s="15">
        <f>IF(AND($D1656="Out",$E1656&lt;&gt;"",$G1656&lt;&gt;""),$E1656*($G1656-IFERROR(INDEX('Products'!$E$6:$E$505,MATCH($B1656,'Products'!$A$6:$A$505,0)),0)),"")</f>
      </c>
      <c r="J1656" s="12"/>
    </row>
    <row r="1657" spans="1:10" x14ac:dyDescent="0.25">
      <c r="A1657" s="17"/>
      <c r="B1657" s="12"/>
      <c r="C1657" s="16">
        <f>IF($B1657="","",IFERROR(INDEX('Products'!$B$6:$B$505,MATCH($B1657,'Products'!$A$6:$A$505,0)),"Unknown code"))</f>
      </c>
      <c r="D1657" s="12"/>
      <c r="E1657" s="14"/>
      <c r="F1657" s="14"/>
      <c r="G1657" s="15">
        <f>IF(OR($B1657="",$D1657=""),"",IF($F1657&lt;&gt;"",$F1657,IFERROR(IF($D1657="In",INDEX('Products'!$E$6:$E$505,MATCH($B1657,'Products'!$A$6:$A$505,0)),INDEX('Products'!$F$6:$F$505,MATCH($B1657,'Products'!$A$6:$A$505,0))),"")))</f>
      </c>
      <c r="H1657" s="15">
        <f>IF(OR($E1657="",$G1657=""),"",$E1657*$G1657)</f>
      </c>
      <c r="I1657" s="15">
        <f>IF(AND($D1657="Out",$E1657&lt;&gt;"",$G1657&lt;&gt;""),$E1657*($G1657-IFERROR(INDEX('Products'!$E$6:$E$505,MATCH($B1657,'Products'!$A$6:$A$505,0)),0)),"")</f>
      </c>
      <c r="J1657" s="12"/>
    </row>
    <row r="1658" spans="1:10" x14ac:dyDescent="0.25">
      <c r="A1658" s="17"/>
      <c r="B1658" s="12"/>
      <c r="C1658" s="16">
        <f>IF($B1658="","",IFERROR(INDEX('Products'!$B$6:$B$505,MATCH($B1658,'Products'!$A$6:$A$505,0)),"Unknown code"))</f>
      </c>
      <c r="D1658" s="12"/>
      <c r="E1658" s="14"/>
      <c r="F1658" s="14"/>
      <c r="G1658" s="15">
        <f>IF(OR($B1658="",$D1658=""),"",IF($F1658&lt;&gt;"",$F1658,IFERROR(IF($D1658="In",INDEX('Products'!$E$6:$E$505,MATCH($B1658,'Products'!$A$6:$A$505,0)),INDEX('Products'!$F$6:$F$505,MATCH($B1658,'Products'!$A$6:$A$505,0))),"")))</f>
      </c>
      <c r="H1658" s="15">
        <f>IF(OR($E1658="",$G1658=""),"",$E1658*$G1658)</f>
      </c>
      <c r="I1658" s="15">
        <f>IF(AND($D1658="Out",$E1658&lt;&gt;"",$G1658&lt;&gt;""),$E1658*($G1658-IFERROR(INDEX('Products'!$E$6:$E$505,MATCH($B1658,'Products'!$A$6:$A$505,0)),0)),"")</f>
      </c>
      <c r="J1658" s="12"/>
    </row>
    <row r="1659" spans="1:10" x14ac:dyDescent="0.25">
      <c r="A1659" s="17"/>
      <c r="B1659" s="12"/>
      <c r="C1659" s="16">
        <f>IF($B1659="","",IFERROR(INDEX('Products'!$B$6:$B$505,MATCH($B1659,'Products'!$A$6:$A$505,0)),"Unknown code"))</f>
      </c>
      <c r="D1659" s="12"/>
      <c r="E1659" s="14"/>
      <c r="F1659" s="14"/>
      <c r="G1659" s="15">
        <f>IF(OR($B1659="",$D1659=""),"",IF($F1659&lt;&gt;"",$F1659,IFERROR(IF($D1659="In",INDEX('Products'!$E$6:$E$505,MATCH($B1659,'Products'!$A$6:$A$505,0)),INDEX('Products'!$F$6:$F$505,MATCH($B1659,'Products'!$A$6:$A$505,0))),"")))</f>
      </c>
      <c r="H1659" s="15">
        <f>IF(OR($E1659="",$G1659=""),"",$E1659*$G1659)</f>
      </c>
      <c r="I1659" s="15">
        <f>IF(AND($D1659="Out",$E1659&lt;&gt;"",$G1659&lt;&gt;""),$E1659*($G1659-IFERROR(INDEX('Products'!$E$6:$E$505,MATCH($B1659,'Products'!$A$6:$A$505,0)),0)),"")</f>
      </c>
      <c r="J1659" s="12"/>
    </row>
    <row r="1660" spans="1:10" x14ac:dyDescent="0.25">
      <c r="A1660" s="17"/>
      <c r="B1660" s="12"/>
      <c r="C1660" s="16">
        <f>IF($B1660="","",IFERROR(INDEX('Products'!$B$6:$B$505,MATCH($B1660,'Products'!$A$6:$A$505,0)),"Unknown code"))</f>
      </c>
      <c r="D1660" s="12"/>
      <c r="E1660" s="14"/>
      <c r="F1660" s="14"/>
      <c r="G1660" s="15">
        <f>IF(OR($B1660="",$D1660=""),"",IF($F1660&lt;&gt;"",$F1660,IFERROR(IF($D1660="In",INDEX('Products'!$E$6:$E$505,MATCH($B1660,'Products'!$A$6:$A$505,0)),INDEX('Products'!$F$6:$F$505,MATCH($B1660,'Products'!$A$6:$A$505,0))),"")))</f>
      </c>
      <c r="H1660" s="15">
        <f>IF(OR($E1660="",$G1660=""),"",$E1660*$G1660)</f>
      </c>
      <c r="I1660" s="15">
        <f>IF(AND($D1660="Out",$E1660&lt;&gt;"",$G1660&lt;&gt;""),$E1660*($G1660-IFERROR(INDEX('Products'!$E$6:$E$505,MATCH($B1660,'Products'!$A$6:$A$505,0)),0)),"")</f>
      </c>
      <c r="J1660" s="12"/>
    </row>
    <row r="1661" spans="1:10" x14ac:dyDescent="0.25">
      <c r="A1661" s="17"/>
      <c r="B1661" s="12"/>
      <c r="C1661" s="16">
        <f>IF($B1661="","",IFERROR(INDEX('Products'!$B$6:$B$505,MATCH($B1661,'Products'!$A$6:$A$505,0)),"Unknown code"))</f>
      </c>
      <c r="D1661" s="12"/>
      <c r="E1661" s="14"/>
      <c r="F1661" s="14"/>
      <c r="G1661" s="15">
        <f>IF(OR($B1661="",$D1661=""),"",IF($F1661&lt;&gt;"",$F1661,IFERROR(IF($D1661="In",INDEX('Products'!$E$6:$E$505,MATCH($B1661,'Products'!$A$6:$A$505,0)),INDEX('Products'!$F$6:$F$505,MATCH($B1661,'Products'!$A$6:$A$505,0))),"")))</f>
      </c>
      <c r="H1661" s="15">
        <f>IF(OR($E1661="",$G1661=""),"",$E1661*$G1661)</f>
      </c>
      <c r="I1661" s="15">
        <f>IF(AND($D1661="Out",$E1661&lt;&gt;"",$G1661&lt;&gt;""),$E1661*($G1661-IFERROR(INDEX('Products'!$E$6:$E$505,MATCH($B1661,'Products'!$A$6:$A$505,0)),0)),"")</f>
      </c>
      <c r="J1661" s="12"/>
    </row>
    <row r="1662" spans="1:10" x14ac:dyDescent="0.25">
      <c r="A1662" s="17"/>
      <c r="B1662" s="12"/>
      <c r="C1662" s="16">
        <f>IF($B1662="","",IFERROR(INDEX('Products'!$B$6:$B$505,MATCH($B1662,'Products'!$A$6:$A$505,0)),"Unknown code"))</f>
      </c>
      <c r="D1662" s="12"/>
      <c r="E1662" s="14"/>
      <c r="F1662" s="14"/>
      <c r="G1662" s="15">
        <f>IF(OR($B1662="",$D1662=""),"",IF($F1662&lt;&gt;"",$F1662,IFERROR(IF($D1662="In",INDEX('Products'!$E$6:$E$505,MATCH($B1662,'Products'!$A$6:$A$505,0)),INDEX('Products'!$F$6:$F$505,MATCH($B1662,'Products'!$A$6:$A$505,0))),"")))</f>
      </c>
      <c r="H1662" s="15">
        <f>IF(OR($E1662="",$G1662=""),"",$E1662*$G1662)</f>
      </c>
      <c r="I1662" s="15">
        <f>IF(AND($D1662="Out",$E1662&lt;&gt;"",$G1662&lt;&gt;""),$E1662*($G1662-IFERROR(INDEX('Products'!$E$6:$E$505,MATCH($B1662,'Products'!$A$6:$A$505,0)),0)),"")</f>
      </c>
      <c r="J1662" s="12"/>
    </row>
    <row r="1663" spans="1:10" x14ac:dyDescent="0.25">
      <c r="A1663" s="17"/>
      <c r="B1663" s="12"/>
      <c r="C1663" s="16">
        <f>IF($B1663="","",IFERROR(INDEX('Products'!$B$6:$B$505,MATCH($B1663,'Products'!$A$6:$A$505,0)),"Unknown code"))</f>
      </c>
      <c r="D1663" s="12"/>
      <c r="E1663" s="14"/>
      <c r="F1663" s="14"/>
      <c r="G1663" s="15">
        <f>IF(OR($B1663="",$D1663=""),"",IF($F1663&lt;&gt;"",$F1663,IFERROR(IF($D1663="In",INDEX('Products'!$E$6:$E$505,MATCH($B1663,'Products'!$A$6:$A$505,0)),INDEX('Products'!$F$6:$F$505,MATCH($B1663,'Products'!$A$6:$A$505,0))),"")))</f>
      </c>
      <c r="H1663" s="15">
        <f>IF(OR($E1663="",$G1663=""),"",$E1663*$G1663)</f>
      </c>
      <c r="I1663" s="15">
        <f>IF(AND($D1663="Out",$E1663&lt;&gt;"",$G1663&lt;&gt;""),$E1663*($G1663-IFERROR(INDEX('Products'!$E$6:$E$505,MATCH($B1663,'Products'!$A$6:$A$505,0)),0)),"")</f>
      </c>
      <c r="J1663" s="12"/>
    </row>
    <row r="1664" spans="1:10" x14ac:dyDescent="0.25">
      <c r="A1664" s="17"/>
      <c r="B1664" s="12"/>
      <c r="C1664" s="16">
        <f>IF($B1664="","",IFERROR(INDEX('Products'!$B$6:$B$505,MATCH($B1664,'Products'!$A$6:$A$505,0)),"Unknown code"))</f>
      </c>
      <c r="D1664" s="12"/>
      <c r="E1664" s="14"/>
      <c r="F1664" s="14"/>
      <c r="G1664" s="15">
        <f>IF(OR($B1664="",$D1664=""),"",IF($F1664&lt;&gt;"",$F1664,IFERROR(IF($D1664="In",INDEX('Products'!$E$6:$E$505,MATCH($B1664,'Products'!$A$6:$A$505,0)),INDEX('Products'!$F$6:$F$505,MATCH($B1664,'Products'!$A$6:$A$505,0))),"")))</f>
      </c>
      <c r="H1664" s="15">
        <f>IF(OR($E1664="",$G1664=""),"",$E1664*$G1664)</f>
      </c>
      <c r="I1664" s="15">
        <f>IF(AND($D1664="Out",$E1664&lt;&gt;"",$G1664&lt;&gt;""),$E1664*($G1664-IFERROR(INDEX('Products'!$E$6:$E$505,MATCH($B1664,'Products'!$A$6:$A$505,0)),0)),"")</f>
      </c>
      <c r="J1664" s="12"/>
    </row>
    <row r="1665" spans="1:10" x14ac:dyDescent="0.25">
      <c r="A1665" s="17"/>
      <c r="B1665" s="12"/>
      <c r="C1665" s="16">
        <f>IF($B1665="","",IFERROR(INDEX('Products'!$B$6:$B$505,MATCH($B1665,'Products'!$A$6:$A$505,0)),"Unknown code"))</f>
      </c>
      <c r="D1665" s="12"/>
      <c r="E1665" s="14"/>
      <c r="F1665" s="14"/>
      <c r="G1665" s="15">
        <f>IF(OR($B1665="",$D1665=""),"",IF($F1665&lt;&gt;"",$F1665,IFERROR(IF($D1665="In",INDEX('Products'!$E$6:$E$505,MATCH($B1665,'Products'!$A$6:$A$505,0)),INDEX('Products'!$F$6:$F$505,MATCH($B1665,'Products'!$A$6:$A$505,0))),"")))</f>
      </c>
      <c r="H1665" s="15">
        <f>IF(OR($E1665="",$G1665=""),"",$E1665*$G1665)</f>
      </c>
      <c r="I1665" s="15">
        <f>IF(AND($D1665="Out",$E1665&lt;&gt;"",$G1665&lt;&gt;""),$E1665*($G1665-IFERROR(INDEX('Products'!$E$6:$E$505,MATCH($B1665,'Products'!$A$6:$A$505,0)),0)),"")</f>
      </c>
      <c r="J1665" s="12"/>
    </row>
    <row r="1666" spans="1:10" x14ac:dyDescent="0.25">
      <c r="A1666" s="17"/>
      <c r="B1666" s="12"/>
      <c r="C1666" s="16">
        <f>IF($B1666="","",IFERROR(INDEX('Products'!$B$6:$B$505,MATCH($B1666,'Products'!$A$6:$A$505,0)),"Unknown code"))</f>
      </c>
      <c r="D1666" s="12"/>
      <c r="E1666" s="14"/>
      <c r="F1666" s="14"/>
      <c r="G1666" s="15">
        <f>IF(OR($B1666="",$D1666=""),"",IF($F1666&lt;&gt;"",$F1666,IFERROR(IF($D1666="In",INDEX('Products'!$E$6:$E$505,MATCH($B1666,'Products'!$A$6:$A$505,0)),INDEX('Products'!$F$6:$F$505,MATCH($B1666,'Products'!$A$6:$A$505,0))),"")))</f>
      </c>
      <c r="H1666" s="15">
        <f>IF(OR($E1666="",$G1666=""),"",$E1666*$G1666)</f>
      </c>
      <c r="I1666" s="15">
        <f>IF(AND($D1666="Out",$E1666&lt;&gt;"",$G1666&lt;&gt;""),$E1666*($G1666-IFERROR(INDEX('Products'!$E$6:$E$505,MATCH($B1666,'Products'!$A$6:$A$505,0)),0)),"")</f>
      </c>
      <c r="J1666" s="12"/>
    </row>
    <row r="1667" spans="1:10" x14ac:dyDescent="0.25">
      <c r="A1667" s="17"/>
      <c r="B1667" s="12"/>
      <c r="C1667" s="16">
        <f>IF($B1667="","",IFERROR(INDEX('Products'!$B$6:$B$505,MATCH($B1667,'Products'!$A$6:$A$505,0)),"Unknown code"))</f>
      </c>
      <c r="D1667" s="12"/>
      <c r="E1667" s="14"/>
      <c r="F1667" s="14"/>
      <c r="G1667" s="15">
        <f>IF(OR($B1667="",$D1667=""),"",IF($F1667&lt;&gt;"",$F1667,IFERROR(IF($D1667="In",INDEX('Products'!$E$6:$E$505,MATCH($B1667,'Products'!$A$6:$A$505,0)),INDEX('Products'!$F$6:$F$505,MATCH($B1667,'Products'!$A$6:$A$505,0))),"")))</f>
      </c>
      <c r="H1667" s="15">
        <f>IF(OR($E1667="",$G1667=""),"",$E1667*$G1667)</f>
      </c>
      <c r="I1667" s="15">
        <f>IF(AND($D1667="Out",$E1667&lt;&gt;"",$G1667&lt;&gt;""),$E1667*($G1667-IFERROR(INDEX('Products'!$E$6:$E$505,MATCH($B1667,'Products'!$A$6:$A$505,0)),0)),"")</f>
      </c>
      <c r="J1667" s="12"/>
    </row>
    <row r="1668" spans="1:10" x14ac:dyDescent="0.25">
      <c r="A1668" s="17"/>
      <c r="B1668" s="12"/>
      <c r="C1668" s="16">
        <f>IF($B1668="","",IFERROR(INDEX('Products'!$B$6:$B$505,MATCH($B1668,'Products'!$A$6:$A$505,0)),"Unknown code"))</f>
      </c>
      <c r="D1668" s="12"/>
      <c r="E1668" s="14"/>
      <c r="F1668" s="14"/>
      <c r="G1668" s="15">
        <f>IF(OR($B1668="",$D1668=""),"",IF($F1668&lt;&gt;"",$F1668,IFERROR(IF($D1668="In",INDEX('Products'!$E$6:$E$505,MATCH($B1668,'Products'!$A$6:$A$505,0)),INDEX('Products'!$F$6:$F$505,MATCH($B1668,'Products'!$A$6:$A$505,0))),"")))</f>
      </c>
      <c r="H1668" s="15">
        <f>IF(OR($E1668="",$G1668=""),"",$E1668*$G1668)</f>
      </c>
      <c r="I1668" s="15">
        <f>IF(AND($D1668="Out",$E1668&lt;&gt;"",$G1668&lt;&gt;""),$E1668*($G1668-IFERROR(INDEX('Products'!$E$6:$E$505,MATCH($B1668,'Products'!$A$6:$A$505,0)),0)),"")</f>
      </c>
      <c r="J1668" s="12"/>
    </row>
    <row r="1669" spans="1:10" x14ac:dyDescent="0.25">
      <c r="A1669" s="17"/>
      <c r="B1669" s="12"/>
      <c r="C1669" s="16">
        <f>IF($B1669="","",IFERROR(INDEX('Products'!$B$6:$B$505,MATCH($B1669,'Products'!$A$6:$A$505,0)),"Unknown code"))</f>
      </c>
      <c r="D1669" s="12"/>
      <c r="E1669" s="14"/>
      <c r="F1669" s="14"/>
      <c r="G1669" s="15">
        <f>IF(OR($B1669="",$D1669=""),"",IF($F1669&lt;&gt;"",$F1669,IFERROR(IF($D1669="In",INDEX('Products'!$E$6:$E$505,MATCH($B1669,'Products'!$A$6:$A$505,0)),INDEX('Products'!$F$6:$F$505,MATCH($B1669,'Products'!$A$6:$A$505,0))),"")))</f>
      </c>
      <c r="H1669" s="15">
        <f>IF(OR($E1669="",$G1669=""),"",$E1669*$G1669)</f>
      </c>
      <c r="I1669" s="15">
        <f>IF(AND($D1669="Out",$E1669&lt;&gt;"",$G1669&lt;&gt;""),$E1669*($G1669-IFERROR(INDEX('Products'!$E$6:$E$505,MATCH($B1669,'Products'!$A$6:$A$505,0)),0)),"")</f>
      </c>
      <c r="J1669" s="12"/>
    </row>
    <row r="1670" spans="1:10" x14ac:dyDescent="0.25">
      <c r="A1670" s="17"/>
      <c r="B1670" s="12"/>
      <c r="C1670" s="16">
        <f>IF($B1670="","",IFERROR(INDEX('Products'!$B$6:$B$505,MATCH($B1670,'Products'!$A$6:$A$505,0)),"Unknown code"))</f>
      </c>
      <c r="D1670" s="12"/>
      <c r="E1670" s="14"/>
      <c r="F1670" s="14"/>
      <c r="G1670" s="15">
        <f>IF(OR($B1670="",$D1670=""),"",IF($F1670&lt;&gt;"",$F1670,IFERROR(IF($D1670="In",INDEX('Products'!$E$6:$E$505,MATCH($B1670,'Products'!$A$6:$A$505,0)),INDEX('Products'!$F$6:$F$505,MATCH($B1670,'Products'!$A$6:$A$505,0))),"")))</f>
      </c>
      <c r="H1670" s="15">
        <f>IF(OR($E1670="",$G1670=""),"",$E1670*$G1670)</f>
      </c>
      <c r="I1670" s="15">
        <f>IF(AND($D1670="Out",$E1670&lt;&gt;"",$G1670&lt;&gt;""),$E1670*($G1670-IFERROR(INDEX('Products'!$E$6:$E$505,MATCH($B1670,'Products'!$A$6:$A$505,0)),0)),"")</f>
      </c>
      <c r="J1670" s="12"/>
    </row>
    <row r="1671" spans="1:10" x14ac:dyDescent="0.25">
      <c r="A1671" s="17"/>
      <c r="B1671" s="12"/>
      <c r="C1671" s="16">
        <f>IF($B1671="","",IFERROR(INDEX('Products'!$B$6:$B$505,MATCH($B1671,'Products'!$A$6:$A$505,0)),"Unknown code"))</f>
      </c>
      <c r="D1671" s="12"/>
      <c r="E1671" s="14"/>
      <c r="F1671" s="14"/>
      <c r="G1671" s="15">
        <f>IF(OR($B1671="",$D1671=""),"",IF($F1671&lt;&gt;"",$F1671,IFERROR(IF($D1671="In",INDEX('Products'!$E$6:$E$505,MATCH($B1671,'Products'!$A$6:$A$505,0)),INDEX('Products'!$F$6:$F$505,MATCH($B1671,'Products'!$A$6:$A$505,0))),"")))</f>
      </c>
      <c r="H1671" s="15">
        <f>IF(OR($E1671="",$G1671=""),"",$E1671*$G1671)</f>
      </c>
      <c r="I1671" s="15">
        <f>IF(AND($D1671="Out",$E1671&lt;&gt;"",$G1671&lt;&gt;""),$E1671*($G1671-IFERROR(INDEX('Products'!$E$6:$E$505,MATCH($B1671,'Products'!$A$6:$A$505,0)),0)),"")</f>
      </c>
      <c r="J1671" s="12"/>
    </row>
    <row r="1672" spans="1:10" x14ac:dyDescent="0.25">
      <c r="A1672" s="17"/>
      <c r="B1672" s="12"/>
      <c r="C1672" s="16">
        <f>IF($B1672="","",IFERROR(INDEX('Products'!$B$6:$B$505,MATCH($B1672,'Products'!$A$6:$A$505,0)),"Unknown code"))</f>
      </c>
      <c r="D1672" s="12"/>
      <c r="E1672" s="14"/>
      <c r="F1672" s="14"/>
      <c r="G1672" s="15">
        <f>IF(OR($B1672="",$D1672=""),"",IF($F1672&lt;&gt;"",$F1672,IFERROR(IF($D1672="In",INDEX('Products'!$E$6:$E$505,MATCH($B1672,'Products'!$A$6:$A$505,0)),INDEX('Products'!$F$6:$F$505,MATCH($B1672,'Products'!$A$6:$A$505,0))),"")))</f>
      </c>
      <c r="H1672" s="15">
        <f>IF(OR($E1672="",$G1672=""),"",$E1672*$G1672)</f>
      </c>
      <c r="I1672" s="15">
        <f>IF(AND($D1672="Out",$E1672&lt;&gt;"",$G1672&lt;&gt;""),$E1672*($G1672-IFERROR(INDEX('Products'!$E$6:$E$505,MATCH($B1672,'Products'!$A$6:$A$505,0)),0)),"")</f>
      </c>
      <c r="J1672" s="12"/>
    </row>
    <row r="1673" spans="1:10" x14ac:dyDescent="0.25">
      <c r="A1673" s="17"/>
      <c r="B1673" s="12"/>
      <c r="C1673" s="16">
        <f>IF($B1673="","",IFERROR(INDEX('Products'!$B$6:$B$505,MATCH($B1673,'Products'!$A$6:$A$505,0)),"Unknown code"))</f>
      </c>
      <c r="D1673" s="12"/>
      <c r="E1673" s="14"/>
      <c r="F1673" s="14"/>
      <c r="G1673" s="15">
        <f>IF(OR($B1673="",$D1673=""),"",IF($F1673&lt;&gt;"",$F1673,IFERROR(IF($D1673="In",INDEX('Products'!$E$6:$E$505,MATCH($B1673,'Products'!$A$6:$A$505,0)),INDEX('Products'!$F$6:$F$505,MATCH($B1673,'Products'!$A$6:$A$505,0))),"")))</f>
      </c>
      <c r="H1673" s="15">
        <f>IF(OR($E1673="",$G1673=""),"",$E1673*$G1673)</f>
      </c>
      <c r="I1673" s="15">
        <f>IF(AND($D1673="Out",$E1673&lt;&gt;"",$G1673&lt;&gt;""),$E1673*($G1673-IFERROR(INDEX('Products'!$E$6:$E$505,MATCH($B1673,'Products'!$A$6:$A$505,0)),0)),"")</f>
      </c>
      <c r="J1673" s="12"/>
    </row>
    <row r="1674" spans="1:10" x14ac:dyDescent="0.25">
      <c r="A1674" s="17"/>
      <c r="B1674" s="12"/>
      <c r="C1674" s="16">
        <f>IF($B1674="","",IFERROR(INDEX('Products'!$B$6:$B$505,MATCH($B1674,'Products'!$A$6:$A$505,0)),"Unknown code"))</f>
      </c>
      <c r="D1674" s="12"/>
      <c r="E1674" s="14"/>
      <c r="F1674" s="14"/>
      <c r="G1674" s="15">
        <f>IF(OR($B1674="",$D1674=""),"",IF($F1674&lt;&gt;"",$F1674,IFERROR(IF($D1674="In",INDEX('Products'!$E$6:$E$505,MATCH($B1674,'Products'!$A$6:$A$505,0)),INDEX('Products'!$F$6:$F$505,MATCH($B1674,'Products'!$A$6:$A$505,0))),"")))</f>
      </c>
      <c r="H1674" s="15">
        <f>IF(OR($E1674="",$G1674=""),"",$E1674*$G1674)</f>
      </c>
      <c r="I1674" s="15">
        <f>IF(AND($D1674="Out",$E1674&lt;&gt;"",$G1674&lt;&gt;""),$E1674*($G1674-IFERROR(INDEX('Products'!$E$6:$E$505,MATCH($B1674,'Products'!$A$6:$A$505,0)),0)),"")</f>
      </c>
      <c r="J1674" s="12"/>
    </row>
    <row r="1675" spans="1:10" x14ac:dyDescent="0.25">
      <c r="A1675" s="17"/>
      <c r="B1675" s="12"/>
      <c r="C1675" s="16">
        <f>IF($B1675="","",IFERROR(INDEX('Products'!$B$6:$B$505,MATCH($B1675,'Products'!$A$6:$A$505,0)),"Unknown code"))</f>
      </c>
      <c r="D1675" s="12"/>
      <c r="E1675" s="14"/>
      <c r="F1675" s="14"/>
      <c r="G1675" s="15">
        <f>IF(OR($B1675="",$D1675=""),"",IF($F1675&lt;&gt;"",$F1675,IFERROR(IF($D1675="In",INDEX('Products'!$E$6:$E$505,MATCH($B1675,'Products'!$A$6:$A$505,0)),INDEX('Products'!$F$6:$F$505,MATCH($B1675,'Products'!$A$6:$A$505,0))),"")))</f>
      </c>
      <c r="H1675" s="15">
        <f>IF(OR($E1675="",$G1675=""),"",$E1675*$G1675)</f>
      </c>
      <c r="I1675" s="15">
        <f>IF(AND($D1675="Out",$E1675&lt;&gt;"",$G1675&lt;&gt;""),$E1675*($G1675-IFERROR(INDEX('Products'!$E$6:$E$505,MATCH($B1675,'Products'!$A$6:$A$505,0)),0)),"")</f>
      </c>
      <c r="J1675" s="12"/>
    </row>
    <row r="1676" spans="1:10" x14ac:dyDescent="0.25">
      <c r="A1676" s="17"/>
      <c r="B1676" s="12"/>
      <c r="C1676" s="16">
        <f>IF($B1676="","",IFERROR(INDEX('Products'!$B$6:$B$505,MATCH($B1676,'Products'!$A$6:$A$505,0)),"Unknown code"))</f>
      </c>
      <c r="D1676" s="12"/>
      <c r="E1676" s="14"/>
      <c r="F1676" s="14"/>
      <c r="G1676" s="15">
        <f>IF(OR($B1676="",$D1676=""),"",IF($F1676&lt;&gt;"",$F1676,IFERROR(IF($D1676="In",INDEX('Products'!$E$6:$E$505,MATCH($B1676,'Products'!$A$6:$A$505,0)),INDEX('Products'!$F$6:$F$505,MATCH($B1676,'Products'!$A$6:$A$505,0))),"")))</f>
      </c>
      <c r="H1676" s="15">
        <f>IF(OR($E1676="",$G1676=""),"",$E1676*$G1676)</f>
      </c>
      <c r="I1676" s="15">
        <f>IF(AND($D1676="Out",$E1676&lt;&gt;"",$G1676&lt;&gt;""),$E1676*($G1676-IFERROR(INDEX('Products'!$E$6:$E$505,MATCH($B1676,'Products'!$A$6:$A$505,0)),0)),"")</f>
      </c>
      <c r="J1676" s="12"/>
    </row>
    <row r="1677" spans="1:10" x14ac:dyDescent="0.25">
      <c r="A1677" s="17"/>
      <c r="B1677" s="12"/>
      <c r="C1677" s="16">
        <f>IF($B1677="","",IFERROR(INDEX('Products'!$B$6:$B$505,MATCH($B1677,'Products'!$A$6:$A$505,0)),"Unknown code"))</f>
      </c>
      <c r="D1677" s="12"/>
      <c r="E1677" s="14"/>
      <c r="F1677" s="14"/>
      <c r="G1677" s="15">
        <f>IF(OR($B1677="",$D1677=""),"",IF($F1677&lt;&gt;"",$F1677,IFERROR(IF($D1677="In",INDEX('Products'!$E$6:$E$505,MATCH($B1677,'Products'!$A$6:$A$505,0)),INDEX('Products'!$F$6:$F$505,MATCH($B1677,'Products'!$A$6:$A$505,0))),"")))</f>
      </c>
      <c r="H1677" s="15">
        <f>IF(OR($E1677="",$G1677=""),"",$E1677*$G1677)</f>
      </c>
      <c r="I1677" s="15">
        <f>IF(AND($D1677="Out",$E1677&lt;&gt;"",$G1677&lt;&gt;""),$E1677*($G1677-IFERROR(INDEX('Products'!$E$6:$E$505,MATCH($B1677,'Products'!$A$6:$A$505,0)),0)),"")</f>
      </c>
      <c r="J1677" s="12"/>
    </row>
    <row r="1678" spans="1:10" x14ac:dyDescent="0.25">
      <c r="A1678" s="17"/>
      <c r="B1678" s="12"/>
      <c r="C1678" s="16">
        <f>IF($B1678="","",IFERROR(INDEX('Products'!$B$6:$B$505,MATCH($B1678,'Products'!$A$6:$A$505,0)),"Unknown code"))</f>
      </c>
      <c r="D1678" s="12"/>
      <c r="E1678" s="14"/>
      <c r="F1678" s="14"/>
      <c r="G1678" s="15">
        <f>IF(OR($B1678="",$D1678=""),"",IF($F1678&lt;&gt;"",$F1678,IFERROR(IF($D1678="In",INDEX('Products'!$E$6:$E$505,MATCH($B1678,'Products'!$A$6:$A$505,0)),INDEX('Products'!$F$6:$F$505,MATCH($B1678,'Products'!$A$6:$A$505,0))),"")))</f>
      </c>
      <c r="H1678" s="15">
        <f>IF(OR($E1678="",$G1678=""),"",$E1678*$G1678)</f>
      </c>
      <c r="I1678" s="15">
        <f>IF(AND($D1678="Out",$E1678&lt;&gt;"",$G1678&lt;&gt;""),$E1678*($G1678-IFERROR(INDEX('Products'!$E$6:$E$505,MATCH($B1678,'Products'!$A$6:$A$505,0)),0)),"")</f>
      </c>
      <c r="J1678" s="12"/>
    </row>
    <row r="1679" spans="1:10" x14ac:dyDescent="0.25">
      <c r="A1679" s="17"/>
      <c r="B1679" s="12"/>
      <c r="C1679" s="16">
        <f>IF($B1679="","",IFERROR(INDEX('Products'!$B$6:$B$505,MATCH($B1679,'Products'!$A$6:$A$505,0)),"Unknown code"))</f>
      </c>
      <c r="D1679" s="12"/>
      <c r="E1679" s="14"/>
      <c r="F1679" s="14"/>
      <c r="G1679" s="15">
        <f>IF(OR($B1679="",$D1679=""),"",IF($F1679&lt;&gt;"",$F1679,IFERROR(IF($D1679="In",INDEX('Products'!$E$6:$E$505,MATCH($B1679,'Products'!$A$6:$A$505,0)),INDEX('Products'!$F$6:$F$505,MATCH($B1679,'Products'!$A$6:$A$505,0))),"")))</f>
      </c>
      <c r="H1679" s="15">
        <f>IF(OR($E1679="",$G1679=""),"",$E1679*$G1679)</f>
      </c>
      <c r="I1679" s="15">
        <f>IF(AND($D1679="Out",$E1679&lt;&gt;"",$G1679&lt;&gt;""),$E1679*($G1679-IFERROR(INDEX('Products'!$E$6:$E$505,MATCH($B1679,'Products'!$A$6:$A$505,0)),0)),"")</f>
      </c>
      <c r="J1679" s="12"/>
    </row>
    <row r="1680" spans="1:10" x14ac:dyDescent="0.25">
      <c r="A1680" s="17"/>
      <c r="B1680" s="12"/>
      <c r="C1680" s="16">
        <f>IF($B1680="","",IFERROR(INDEX('Products'!$B$6:$B$505,MATCH($B1680,'Products'!$A$6:$A$505,0)),"Unknown code"))</f>
      </c>
      <c r="D1680" s="12"/>
      <c r="E1680" s="14"/>
      <c r="F1680" s="14"/>
      <c r="G1680" s="15">
        <f>IF(OR($B1680="",$D1680=""),"",IF($F1680&lt;&gt;"",$F1680,IFERROR(IF($D1680="In",INDEX('Products'!$E$6:$E$505,MATCH($B1680,'Products'!$A$6:$A$505,0)),INDEX('Products'!$F$6:$F$505,MATCH($B1680,'Products'!$A$6:$A$505,0))),"")))</f>
      </c>
      <c r="H1680" s="15">
        <f>IF(OR($E1680="",$G1680=""),"",$E1680*$G1680)</f>
      </c>
      <c r="I1680" s="15">
        <f>IF(AND($D1680="Out",$E1680&lt;&gt;"",$G1680&lt;&gt;""),$E1680*($G1680-IFERROR(INDEX('Products'!$E$6:$E$505,MATCH($B1680,'Products'!$A$6:$A$505,0)),0)),"")</f>
      </c>
      <c r="J1680" s="12"/>
    </row>
    <row r="1681" spans="1:10" x14ac:dyDescent="0.25">
      <c r="A1681" s="17"/>
      <c r="B1681" s="12"/>
      <c r="C1681" s="16">
        <f>IF($B1681="","",IFERROR(INDEX('Products'!$B$6:$B$505,MATCH($B1681,'Products'!$A$6:$A$505,0)),"Unknown code"))</f>
      </c>
      <c r="D1681" s="12"/>
      <c r="E1681" s="14"/>
      <c r="F1681" s="14"/>
      <c r="G1681" s="15">
        <f>IF(OR($B1681="",$D1681=""),"",IF($F1681&lt;&gt;"",$F1681,IFERROR(IF($D1681="In",INDEX('Products'!$E$6:$E$505,MATCH($B1681,'Products'!$A$6:$A$505,0)),INDEX('Products'!$F$6:$F$505,MATCH($B1681,'Products'!$A$6:$A$505,0))),"")))</f>
      </c>
      <c r="H1681" s="15">
        <f>IF(OR($E1681="",$G1681=""),"",$E1681*$G1681)</f>
      </c>
      <c r="I1681" s="15">
        <f>IF(AND($D1681="Out",$E1681&lt;&gt;"",$G1681&lt;&gt;""),$E1681*($G1681-IFERROR(INDEX('Products'!$E$6:$E$505,MATCH($B1681,'Products'!$A$6:$A$505,0)),0)),"")</f>
      </c>
      <c r="J1681" s="12"/>
    </row>
    <row r="1682" spans="1:10" x14ac:dyDescent="0.25">
      <c r="A1682" s="17"/>
      <c r="B1682" s="12"/>
      <c r="C1682" s="16">
        <f>IF($B1682="","",IFERROR(INDEX('Products'!$B$6:$B$505,MATCH($B1682,'Products'!$A$6:$A$505,0)),"Unknown code"))</f>
      </c>
      <c r="D1682" s="12"/>
      <c r="E1682" s="14"/>
      <c r="F1682" s="14"/>
      <c r="G1682" s="15">
        <f>IF(OR($B1682="",$D1682=""),"",IF($F1682&lt;&gt;"",$F1682,IFERROR(IF($D1682="In",INDEX('Products'!$E$6:$E$505,MATCH($B1682,'Products'!$A$6:$A$505,0)),INDEX('Products'!$F$6:$F$505,MATCH($B1682,'Products'!$A$6:$A$505,0))),"")))</f>
      </c>
      <c r="H1682" s="15">
        <f>IF(OR($E1682="",$G1682=""),"",$E1682*$G1682)</f>
      </c>
      <c r="I1682" s="15">
        <f>IF(AND($D1682="Out",$E1682&lt;&gt;"",$G1682&lt;&gt;""),$E1682*($G1682-IFERROR(INDEX('Products'!$E$6:$E$505,MATCH($B1682,'Products'!$A$6:$A$505,0)),0)),"")</f>
      </c>
      <c r="J1682" s="12"/>
    </row>
    <row r="1683" spans="1:10" x14ac:dyDescent="0.25">
      <c r="A1683" s="17"/>
      <c r="B1683" s="12"/>
      <c r="C1683" s="16">
        <f>IF($B1683="","",IFERROR(INDEX('Products'!$B$6:$B$505,MATCH($B1683,'Products'!$A$6:$A$505,0)),"Unknown code"))</f>
      </c>
      <c r="D1683" s="12"/>
      <c r="E1683" s="14"/>
      <c r="F1683" s="14"/>
      <c r="G1683" s="15">
        <f>IF(OR($B1683="",$D1683=""),"",IF($F1683&lt;&gt;"",$F1683,IFERROR(IF($D1683="In",INDEX('Products'!$E$6:$E$505,MATCH($B1683,'Products'!$A$6:$A$505,0)),INDEX('Products'!$F$6:$F$505,MATCH($B1683,'Products'!$A$6:$A$505,0))),"")))</f>
      </c>
      <c r="H1683" s="15">
        <f>IF(OR($E1683="",$G1683=""),"",$E1683*$G1683)</f>
      </c>
      <c r="I1683" s="15">
        <f>IF(AND($D1683="Out",$E1683&lt;&gt;"",$G1683&lt;&gt;""),$E1683*($G1683-IFERROR(INDEX('Products'!$E$6:$E$505,MATCH($B1683,'Products'!$A$6:$A$505,0)),0)),"")</f>
      </c>
      <c r="J1683" s="12"/>
    </row>
    <row r="1684" spans="1:10" x14ac:dyDescent="0.25">
      <c r="A1684" s="17"/>
      <c r="B1684" s="12"/>
      <c r="C1684" s="16">
        <f>IF($B1684="","",IFERROR(INDEX('Products'!$B$6:$B$505,MATCH($B1684,'Products'!$A$6:$A$505,0)),"Unknown code"))</f>
      </c>
      <c r="D1684" s="12"/>
      <c r="E1684" s="14"/>
      <c r="F1684" s="14"/>
      <c r="G1684" s="15">
        <f>IF(OR($B1684="",$D1684=""),"",IF($F1684&lt;&gt;"",$F1684,IFERROR(IF($D1684="In",INDEX('Products'!$E$6:$E$505,MATCH($B1684,'Products'!$A$6:$A$505,0)),INDEX('Products'!$F$6:$F$505,MATCH($B1684,'Products'!$A$6:$A$505,0))),"")))</f>
      </c>
      <c r="H1684" s="15">
        <f>IF(OR($E1684="",$G1684=""),"",$E1684*$G1684)</f>
      </c>
      <c r="I1684" s="15">
        <f>IF(AND($D1684="Out",$E1684&lt;&gt;"",$G1684&lt;&gt;""),$E1684*($G1684-IFERROR(INDEX('Products'!$E$6:$E$505,MATCH($B1684,'Products'!$A$6:$A$505,0)),0)),"")</f>
      </c>
      <c r="J1684" s="12"/>
    </row>
    <row r="1685" spans="1:10" x14ac:dyDescent="0.25">
      <c r="A1685" s="17"/>
      <c r="B1685" s="12"/>
      <c r="C1685" s="16">
        <f>IF($B1685="","",IFERROR(INDEX('Products'!$B$6:$B$505,MATCH($B1685,'Products'!$A$6:$A$505,0)),"Unknown code"))</f>
      </c>
      <c r="D1685" s="12"/>
      <c r="E1685" s="14"/>
      <c r="F1685" s="14"/>
      <c r="G1685" s="15">
        <f>IF(OR($B1685="",$D1685=""),"",IF($F1685&lt;&gt;"",$F1685,IFERROR(IF($D1685="In",INDEX('Products'!$E$6:$E$505,MATCH($B1685,'Products'!$A$6:$A$505,0)),INDEX('Products'!$F$6:$F$505,MATCH($B1685,'Products'!$A$6:$A$505,0))),"")))</f>
      </c>
      <c r="H1685" s="15">
        <f>IF(OR($E1685="",$G1685=""),"",$E1685*$G1685)</f>
      </c>
      <c r="I1685" s="15">
        <f>IF(AND($D1685="Out",$E1685&lt;&gt;"",$G1685&lt;&gt;""),$E1685*($G1685-IFERROR(INDEX('Products'!$E$6:$E$505,MATCH($B1685,'Products'!$A$6:$A$505,0)),0)),"")</f>
      </c>
      <c r="J1685" s="12"/>
    </row>
    <row r="1686" spans="1:10" x14ac:dyDescent="0.25">
      <c r="A1686" s="17"/>
      <c r="B1686" s="12"/>
      <c r="C1686" s="16">
        <f>IF($B1686="","",IFERROR(INDEX('Products'!$B$6:$B$505,MATCH($B1686,'Products'!$A$6:$A$505,0)),"Unknown code"))</f>
      </c>
      <c r="D1686" s="12"/>
      <c r="E1686" s="14"/>
      <c r="F1686" s="14"/>
      <c r="G1686" s="15">
        <f>IF(OR($B1686="",$D1686=""),"",IF($F1686&lt;&gt;"",$F1686,IFERROR(IF($D1686="In",INDEX('Products'!$E$6:$E$505,MATCH($B1686,'Products'!$A$6:$A$505,0)),INDEX('Products'!$F$6:$F$505,MATCH($B1686,'Products'!$A$6:$A$505,0))),"")))</f>
      </c>
      <c r="H1686" s="15">
        <f>IF(OR($E1686="",$G1686=""),"",$E1686*$G1686)</f>
      </c>
      <c r="I1686" s="15">
        <f>IF(AND($D1686="Out",$E1686&lt;&gt;"",$G1686&lt;&gt;""),$E1686*($G1686-IFERROR(INDEX('Products'!$E$6:$E$505,MATCH($B1686,'Products'!$A$6:$A$505,0)),0)),"")</f>
      </c>
      <c r="J1686" s="12"/>
    </row>
    <row r="1687" spans="1:10" x14ac:dyDescent="0.25">
      <c r="A1687" s="17"/>
      <c r="B1687" s="12"/>
      <c r="C1687" s="16">
        <f>IF($B1687="","",IFERROR(INDEX('Products'!$B$6:$B$505,MATCH($B1687,'Products'!$A$6:$A$505,0)),"Unknown code"))</f>
      </c>
      <c r="D1687" s="12"/>
      <c r="E1687" s="14"/>
      <c r="F1687" s="14"/>
      <c r="G1687" s="15">
        <f>IF(OR($B1687="",$D1687=""),"",IF($F1687&lt;&gt;"",$F1687,IFERROR(IF($D1687="In",INDEX('Products'!$E$6:$E$505,MATCH($B1687,'Products'!$A$6:$A$505,0)),INDEX('Products'!$F$6:$F$505,MATCH($B1687,'Products'!$A$6:$A$505,0))),"")))</f>
      </c>
      <c r="H1687" s="15">
        <f>IF(OR($E1687="",$G1687=""),"",$E1687*$G1687)</f>
      </c>
      <c r="I1687" s="15">
        <f>IF(AND($D1687="Out",$E1687&lt;&gt;"",$G1687&lt;&gt;""),$E1687*($G1687-IFERROR(INDEX('Products'!$E$6:$E$505,MATCH($B1687,'Products'!$A$6:$A$505,0)),0)),"")</f>
      </c>
      <c r="J1687" s="12"/>
    </row>
    <row r="1688" spans="1:10" x14ac:dyDescent="0.25">
      <c r="A1688" s="17"/>
      <c r="B1688" s="12"/>
      <c r="C1688" s="16">
        <f>IF($B1688="","",IFERROR(INDEX('Products'!$B$6:$B$505,MATCH($B1688,'Products'!$A$6:$A$505,0)),"Unknown code"))</f>
      </c>
      <c r="D1688" s="12"/>
      <c r="E1688" s="14"/>
      <c r="F1688" s="14"/>
      <c r="G1688" s="15">
        <f>IF(OR($B1688="",$D1688=""),"",IF($F1688&lt;&gt;"",$F1688,IFERROR(IF($D1688="In",INDEX('Products'!$E$6:$E$505,MATCH($B1688,'Products'!$A$6:$A$505,0)),INDEX('Products'!$F$6:$F$505,MATCH($B1688,'Products'!$A$6:$A$505,0))),"")))</f>
      </c>
      <c r="H1688" s="15">
        <f>IF(OR($E1688="",$G1688=""),"",$E1688*$G1688)</f>
      </c>
      <c r="I1688" s="15">
        <f>IF(AND($D1688="Out",$E1688&lt;&gt;"",$G1688&lt;&gt;""),$E1688*($G1688-IFERROR(INDEX('Products'!$E$6:$E$505,MATCH($B1688,'Products'!$A$6:$A$505,0)),0)),"")</f>
      </c>
      <c r="J1688" s="12"/>
    </row>
    <row r="1689" spans="1:10" x14ac:dyDescent="0.25">
      <c r="A1689" s="17"/>
      <c r="B1689" s="12"/>
      <c r="C1689" s="16">
        <f>IF($B1689="","",IFERROR(INDEX('Products'!$B$6:$B$505,MATCH($B1689,'Products'!$A$6:$A$505,0)),"Unknown code"))</f>
      </c>
      <c r="D1689" s="12"/>
      <c r="E1689" s="14"/>
      <c r="F1689" s="14"/>
      <c r="G1689" s="15">
        <f>IF(OR($B1689="",$D1689=""),"",IF($F1689&lt;&gt;"",$F1689,IFERROR(IF($D1689="In",INDEX('Products'!$E$6:$E$505,MATCH($B1689,'Products'!$A$6:$A$505,0)),INDEX('Products'!$F$6:$F$505,MATCH($B1689,'Products'!$A$6:$A$505,0))),"")))</f>
      </c>
      <c r="H1689" s="15">
        <f>IF(OR($E1689="",$G1689=""),"",$E1689*$G1689)</f>
      </c>
      <c r="I1689" s="15">
        <f>IF(AND($D1689="Out",$E1689&lt;&gt;"",$G1689&lt;&gt;""),$E1689*($G1689-IFERROR(INDEX('Products'!$E$6:$E$505,MATCH($B1689,'Products'!$A$6:$A$505,0)),0)),"")</f>
      </c>
      <c r="J1689" s="12"/>
    </row>
    <row r="1690" spans="1:10" x14ac:dyDescent="0.25">
      <c r="A1690" s="17"/>
      <c r="B1690" s="12"/>
      <c r="C1690" s="16">
        <f>IF($B1690="","",IFERROR(INDEX('Products'!$B$6:$B$505,MATCH($B1690,'Products'!$A$6:$A$505,0)),"Unknown code"))</f>
      </c>
      <c r="D1690" s="12"/>
      <c r="E1690" s="14"/>
      <c r="F1690" s="14"/>
      <c r="G1690" s="15">
        <f>IF(OR($B1690="",$D1690=""),"",IF($F1690&lt;&gt;"",$F1690,IFERROR(IF($D1690="In",INDEX('Products'!$E$6:$E$505,MATCH($B1690,'Products'!$A$6:$A$505,0)),INDEX('Products'!$F$6:$F$505,MATCH($B1690,'Products'!$A$6:$A$505,0))),"")))</f>
      </c>
      <c r="H1690" s="15">
        <f>IF(OR($E1690="",$G1690=""),"",$E1690*$G1690)</f>
      </c>
      <c r="I1690" s="15">
        <f>IF(AND($D1690="Out",$E1690&lt;&gt;"",$G1690&lt;&gt;""),$E1690*($G1690-IFERROR(INDEX('Products'!$E$6:$E$505,MATCH($B1690,'Products'!$A$6:$A$505,0)),0)),"")</f>
      </c>
      <c r="J1690" s="12"/>
    </row>
    <row r="1691" spans="1:10" x14ac:dyDescent="0.25">
      <c r="A1691" s="17"/>
      <c r="B1691" s="12"/>
      <c r="C1691" s="16">
        <f>IF($B1691="","",IFERROR(INDEX('Products'!$B$6:$B$505,MATCH($B1691,'Products'!$A$6:$A$505,0)),"Unknown code"))</f>
      </c>
      <c r="D1691" s="12"/>
      <c r="E1691" s="14"/>
      <c r="F1691" s="14"/>
      <c r="G1691" s="15">
        <f>IF(OR($B1691="",$D1691=""),"",IF($F1691&lt;&gt;"",$F1691,IFERROR(IF($D1691="In",INDEX('Products'!$E$6:$E$505,MATCH($B1691,'Products'!$A$6:$A$505,0)),INDEX('Products'!$F$6:$F$505,MATCH($B1691,'Products'!$A$6:$A$505,0))),"")))</f>
      </c>
      <c r="H1691" s="15">
        <f>IF(OR($E1691="",$G1691=""),"",$E1691*$G1691)</f>
      </c>
      <c r="I1691" s="15">
        <f>IF(AND($D1691="Out",$E1691&lt;&gt;"",$G1691&lt;&gt;""),$E1691*($G1691-IFERROR(INDEX('Products'!$E$6:$E$505,MATCH($B1691,'Products'!$A$6:$A$505,0)),0)),"")</f>
      </c>
      <c r="J1691" s="12"/>
    </row>
    <row r="1692" spans="1:10" x14ac:dyDescent="0.25">
      <c r="A1692" s="17"/>
      <c r="B1692" s="12"/>
      <c r="C1692" s="16">
        <f>IF($B1692="","",IFERROR(INDEX('Products'!$B$6:$B$505,MATCH($B1692,'Products'!$A$6:$A$505,0)),"Unknown code"))</f>
      </c>
      <c r="D1692" s="12"/>
      <c r="E1692" s="14"/>
      <c r="F1692" s="14"/>
      <c r="G1692" s="15">
        <f>IF(OR($B1692="",$D1692=""),"",IF($F1692&lt;&gt;"",$F1692,IFERROR(IF($D1692="In",INDEX('Products'!$E$6:$E$505,MATCH($B1692,'Products'!$A$6:$A$505,0)),INDEX('Products'!$F$6:$F$505,MATCH($B1692,'Products'!$A$6:$A$505,0))),"")))</f>
      </c>
      <c r="H1692" s="15">
        <f>IF(OR($E1692="",$G1692=""),"",$E1692*$G1692)</f>
      </c>
      <c r="I1692" s="15">
        <f>IF(AND($D1692="Out",$E1692&lt;&gt;"",$G1692&lt;&gt;""),$E1692*($G1692-IFERROR(INDEX('Products'!$E$6:$E$505,MATCH($B1692,'Products'!$A$6:$A$505,0)),0)),"")</f>
      </c>
      <c r="J1692" s="12"/>
    </row>
    <row r="1693" spans="1:10" x14ac:dyDescent="0.25">
      <c r="A1693" s="17"/>
      <c r="B1693" s="12"/>
      <c r="C1693" s="16">
        <f>IF($B1693="","",IFERROR(INDEX('Products'!$B$6:$B$505,MATCH($B1693,'Products'!$A$6:$A$505,0)),"Unknown code"))</f>
      </c>
      <c r="D1693" s="12"/>
      <c r="E1693" s="14"/>
      <c r="F1693" s="14"/>
      <c r="G1693" s="15">
        <f>IF(OR($B1693="",$D1693=""),"",IF($F1693&lt;&gt;"",$F1693,IFERROR(IF($D1693="In",INDEX('Products'!$E$6:$E$505,MATCH($B1693,'Products'!$A$6:$A$505,0)),INDEX('Products'!$F$6:$F$505,MATCH($B1693,'Products'!$A$6:$A$505,0))),"")))</f>
      </c>
      <c r="H1693" s="15">
        <f>IF(OR($E1693="",$G1693=""),"",$E1693*$G1693)</f>
      </c>
      <c r="I1693" s="15">
        <f>IF(AND($D1693="Out",$E1693&lt;&gt;"",$G1693&lt;&gt;""),$E1693*($G1693-IFERROR(INDEX('Products'!$E$6:$E$505,MATCH($B1693,'Products'!$A$6:$A$505,0)),0)),"")</f>
      </c>
      <c r="J1693" s="12"/>
    </row>
    <row r="1694" spans="1:10" x14ac:dyDescent="0.25">
      <c r="A1694" s="17"/>
      <c r="B1694" s="12"/>
      <c r="C1694" s="16">
        <f>IF($B1694="","",IFERROR(INDEX('Products'!$B$6:$B$505,MATCH($B1694,'Products'!$A$6:$A$505,0)),"Unknown code"))</f>
      </c>
      <c r="D1694" s="12"/>
      <c r="E1694" s="14"/>
      <c r="F1694" s="14"/>
      <c r="G1694" s="15">
        <f>IF(OR($B1694="",$D1694=""),"",IF($F1694&lt;&gt;"",$F1694,IFERROR(IF($D1694="In",INDEX('Products'!$E$6:$E$505,MATCH($B1694,'Products'!$A$6:$A$505,0)),INDEX('Products'!$F$6:$F$505,MATCH($B1694,'Products'!$A$6:$A$505,0))),"")))</f>
      </c>
      <c r="H1694" s="15">
        <f>IF(OR($E1694="",$G1694=""),"",$E1694*$G1694)</f>
      </c>
      <c r="I1694" s="15">
        <f>IF(AND($D1694="Out",$E1694&lt;&gt;"",$G1694&lt;&gt;""),$E1694*($G1694-IFERROR(INDEX('Products'!$E$6:$E$505,MATCH($B1694,'Products'!$A$6:$A$505,0)),0)),"")</f>
      </c>
      <c r="J1694" s="12"/>
    </row>
    <row r="1695" spans="1:10" x14ac:dyDescent="0.25">
      <c r="A1695" s="17"/>
      <c r="B1695" s="12"/>
      <c r="C1695" s="16">
        <f>IF($B1695="","",IFERROR(INDEX('Products'!$B$6:$B$505,MATCH($B1695,'Products'!$A$6:$A$505,0)),"Unknown code"))</f>
      </c>
      <c r="D1695" s="12"/>
      <c r="E1695" s="14"/>
      <c r="F1695" s="14"/>
      <c r="G1695" s="15">
        <f>IF(OR($B1695="",$D1695=""),"",IF($F1695&lt;&gt;"",$F1695,IFERROR(IF($D1695="In",INDEX('Products'!$E$6:$E$505,MATCH($B1695,'Products'!$A$6:$A$505,0)),INDEX('Products'!$F$6:$F$505,MATCH($B1695,'Products'!$A$6:$A$505,0))),"")))</f>
      </c>
      <c r="H1695" s="15">
        <f>IF(OR($E1695="",$G1695=""),"",$E1695*$G1695)</f>
      </c>
      <c r="I1695" s="15">
        <f>IF(AND($D1695="Out",$E1695&lt;&gt;"",$G1695&lt;&gt;""),$E1695*($G1695-IFERROR(INDEX('Products'!$E$6:$E$505,MATCH($B1695,'Products'!$A$6:$A$505,0)),0)),"")</f>
      </c>
      <c r="J1695" s="12"/>
    </row>
    <row r="1696" spans="1:10" x14ac:dyDescent="0.25">
      <c r="A1696" s="17"/>
      <c r="B1696" s="12"/>
      <c r="C1696" s="16">
        <f>IF($B1696="","",IFERROR(INDEX('Products'!$B$6:$B$505,MATCH($B1696,'Products'!$A$6:$A$505,0)),"Unknown code"))</f>
      </c>
      <c r="D1696" s="12"/>
      <c r="E1696" s="14"/>
      <c r="F1696" s="14"/>
      <c r="G1696" s="15">
        <f>IF(OR($B1696="",$D1696=""),"",IF($F1696&lt;&gt;"",$F1696,IFERROR(IF($D1696="In",INDEX('Products'!$E$6:$E$505,MATCH($B1696,'Products'!$A$6:$A$505,0)),INDEX('Products'!$F$6:$F$505,MATCH($B1696,'Products'!$A$6:$A$505,0))),"")))</f>
      </c>
      <c r="H1696" s="15">
        <f>IF(OR($E1696="",$G1696=""),"",$E1696*$G1696)</f>
      </c>
      <c r="I1696" s="15">
        <f>IF(AND($D1696="Out",$E1696&lt;&gt;"",$G1696&lt;&gt;""),$E1696*($G1696-IFERROR(INDEX('Products'!$E$6:$E$505,MATCH($B1696,'Products'!$A$6:$A$505,0)),0)),"")</f>
      </c>
      <c r="J1696" s="12"/>
    </row>
    <row r="1697" spans="1:10" x14ac:dyDescent="0.25">
      <c r="A1697" s="17"/>
      <c r="B1697" s="12"/>
      <c r="C1697" s="16">
        <f>IF($B1697="","",IFERROR(INDEX('Products'!$B$6:$B$505,MATCH($B1697,'Products'!$A$6:$A$505,0)),"Unknown code"))</f>
      </c>
      <c r="D1697" s="12"/>
      <c r="E1697" s="14"/>
      <c r="F1697" s="14"/>
      <c r="G1697" s="15">
        <f>IF(OR($B1697="",$D1697=""),"",IF($F1697&lt;&gt;"",$F1697,IFERROR(IF($D1697="In",INDEX('Products'!$E$6:$E$505,MATCH($B1697,'Products'!$A$6:$A$505,0)),INDEX('Products'!$F$6:$F$505,MATCH($B1697,'Products'!$A$6:$A$505,0))),"")))</f>
      </c>
      <c r="H1697" s="15">
        <f>IF(OR($E1697="",$G1697=""),"",$E1697*$G1697)</f>
      </c>
      <c r="I1697" s="15">
        <f>IF(AND($D1697="Out",$E1697&lt;&gt;"",$G1697&lt;&gt;""),$E1697*($G1697-IFERROR(INDEX('Products'!$E$6:$E$505,MATCH($B1697,'Products'!$A$6:$A$505,0)),0)),"")</f>
      </c>
      <c r="J1697" s="12"/>
    </row>
    <row r="1698" spans="1:10" x14ac:dyDescent="0.25">
      <c r="A1698" s="17"/>
      <c r="B1698" s="12"/>
      <c r="C1698" s="16">
        <f>IF($B1698="","",IFERROR(INDEX('Products'!$B$6:$B$505,MATCH($B1698,'Products'!$A$6:$A$505,0)),"Unknown code"))</f>
      </c>
      <c r="D1698" s="12"/>
      <c r="E1698" s="14"/>
      <c r="F1698" s="14"/>
      <c r="G1698" s="15">
        <f>IF(OR($B1698="",$D1698=""),"",IF($F1698&lt;&gt;"",$F1698,IFERROR(IF($D1698="In",INDEX('Products'!$E$6:$E$505,MATCH($B1698,'Products'!$A$6:$A$505,0)),INDEX('Products'!$F$6:$F$505,MATCH($B1698,'Products'!$A$6:$A$505,0))),"")))</f>
      </c>
      <c r="H1698" s="15">
        <f>IF(OR($E1698="",$G1698=""),"",$E1698*$G1698)</f>
      </c>
      <c r="I1698" s="15">
        <f>IF(AND($D1698="Out",$E1698&lt;&gt;"",$G1698&lt;&gt;""),$E1698*($G1698-IFERROR(INDEX('Products'!$E$6:$E$505,MATCH($B1698,'Products'!$A$6:$A$505,0)),0)),"")</f>
      </c>
      <c r="J1698" s="12"/>
    </row>
    <row r="1699" spans="1:10" x14ac:dyDescent="0.25">
      <c r="A1699" s="17"/>
      <c r="B1699" s="12"/>
      <c r="C1699" s="16">
        <f>IF($B1699="","",IFERROR(INDEX('Products'!$B$6:$B$505,MATCH($B1699,'Products'!$A$6:$A$505,0)),"Unknown code"))</f>
      </c>
      <c r="D1699" s="12"/>
      <c r="E1699" s="14"/>
      <c r="F1699" s="14"/>
      <c r="G1699" s="15">
        <f>IF(OR($B1699="",$D1699=""),"",IF($F1699&lt;&gt;"",$F1699,IFERROR(IF($D1699="In",INDEX('Products'!$E$6:$E$505,MATCH($B1699,'Products'!$A$6:$A$505,0)),INDEX('Products'!$F$6:$F$505,MATCH($B1699,'Products'!$A$6:$A$505,0))),"")))</f>
      </c>
      <c r="H1699" s="15">
        <f>IF(OR($E1699="",$G1699=""),"",$E1699*$G1699)</f>
      </c>
      <c r="I1699" s="15">
        <f>IF(AND($D1699="Out",$E1699&lt;&gt;"",$G1699&lt;&gt;""),$E1699*($G1699-IFERROR(INDEX('Products'!$E$6:$E$505,MATCH($B1699,'Products'!$A$6:$A$505,0)),0)),"")</f>
      </c>
      <c r="J1699" s="12"/>
    </row>
    <row r="1700" spans="1:10" x14ac:dyDescent="0.25">
      <c r="A1700" s="17"/>
      <c r="B1700" s="12"/>
      <c r="C1700" s="16">
        <f>IF($B1700="","",IFERROR(INDEX('Products'!$B$6:$B$505,MATCH($B1700,'Products'!$A$6:$A$505,0)),"Unknown code"))</f>
      </c>
      <c r="D1700" s="12"/>
      <c r="E1700" s="14"/>
      <c r="F1700" s="14"/>
      <c r="G1700" s="15">
        <f>IF(OR($B1700="",$D1700=""),"",IF($F1700&lt;&gt;"",$F1700,IFERROR(IF($D1700="In",INDEX('Products'!$E$6:$E$505,MATCH($B1700,'Products'!$A$6:$A$505,0)),INDEX('Products'!$F$6:$F$505,MATCH($B1700,'Products'!$A$6:$A$505,0))),"")))</f>
      </c>
      <c r="H1700" s="15">
        <f>IF(OR($E1700="",$G1700=""),"",$E1700*$G1700)</f>
      </c>
      <c r="I1700" s="15">
        <f>IF(AND($D1700="Out",$E1700&lt;&gt;"",$G1700&lt;&gt;""),$E1700*($G1700-IFERROR(INDEX('Products'!$E$6:$E$505,MATCH($B1700,'Products'!$A$6:$A$505,0)),0)),"")</f>
      </c>
      <c r="J1700" s="12"/>
    </row>
    <row r="1701" spans="1:10" x14ac:dyDescent="0.25">
      <c r="A1701" s="17"/>
      <c r="B1701" s="12"/>
      <c r="C1701" s="16">
        <f>IF($B1701="","",IFERROR(INDEX('Products'!$B$6:$B$505,MATCH($B1701,'Products'!$A$6:$A$505,0)),"Unknown code"))</f>
      </c>
      <c r="D1701" s="12"/>
      <c r="E1701" s="14"/>
      <c r="F1701" s="14"/>
      <c r="G1701" s="15">
        <f>IF(OR($B1701="",$D1701=""),"",IF($F1701&lt;&gt;"",$F1701,IFERROR(IF($D1701="In",INDEX('Products'!$E$6:$E$505,MATCH($B1701,'Products'!$A$6:$A$505,0)),INDEX('Products'!$F$6:$F$505,MATCH($B1701,'Products'!$A$6:$A$505,0))),"")))</f>
      </c>
      <c r="H1701" s="15">
        <f>IF(OR($E1701="",$G1701=""),"",$E1701*$G1701)</f>
      </c>
      <c r="I1701" s="15">
        <f>IF(AND($D1701="Out",$E1701&lt;&gt;"",$G1701&lt;&gt;""),$E1701*($G1701-IFERROR(INDEX('Products'!$E$6:$E$505,MATCH($B1701,'Products'!$A$6:$A$505,0)),0)),"")</f>
      </c>
      <c r="J1701" s="12"/>
    </row>
    <row r="1702" spans="1:10" x14ac:dyDescent="0.25">
      <c r="A1702" s="17"/>
      <c r="B1702" s="12"/>
      <c r="C1702" s="16">
        <f>IF($B1702="","",IFERROR(INDEX('Products'!$B$6:$B$505,MATCH($B1702,'Products'!$A$6:$A$505,0)),"Unknown code"))</f>
      </c>
      <c r="D1702" s="12"/>
      <c r="E1702" s="14"/>
      <c r="F1702" s="14"/>
      <c r="G1702" s="15">
        <f>IF(OR($B1702="",$D1702=""),"",IF($F1702&lt;&gt;"",$F1702,IFERROR(IF($D1702="In",INDEX('Products'!$E$6:$E$505,MATCH($B1702,'Products'!$A$6:$A$505,0)),INDEX('Products'!$F$6:$F$505,MATCH($B1702,'Products'!$A$6:$A$505,0))),"")))</f>
      </c>
      <c r="H1702" s="15">
        <f>IF(OR($E1702="",$G1702=""),"",$E1702*$G1702)</f>
      </c>
      <c r="I1702" s="15">
        <f>IF(AND($D1702="Out",$E1702&lt;&gt;"",$G1702&lt;&gt;""),$E1702*($G1702-IFERROR(INDEX('Products'!$E$6:$E$505,MATCH($B1702,'Products'!$A$6:$A$505,0)),0)),"")</f>
      </c>
      <c r="J1702" s="12"/>
    </row>
    <row r="1703" spans="1:10" x14ac:dyDescent="0.25">
      <c r="A1703" s="17"/>
      <c r="B1703" s="12"/>
      <c r="C1703" s="16">
        <f>IF($B1703="","",IFERROR(INDEX('Products'!$B$6:$B$505,MATCH($B1703,'Products'!$A$6:$A$505,0)),"Unknown code"))</f>
      </c>
      <c r="D1703" s="12"/>
      <c r="E1703" s="14"/>
      <c r="F1703" s="14"/>
      <c r="G1703" s="15">
        <f>IF(OR($B1703="",$D1703=""),"",IF($F1703&lt;&gt;"",$F1703,IFERROR(IF($D1703="In",INDEX('Products'!$E$6:$E$505,MATCH($B1703,'Products'!$A$6:$A$505,0)),INDEX('Products'!$F$6:$F$505,MATCH($B1703,'Products'!$A$6:$A$505,0))),"")))</f>
      </c>
      <c r="H1703" s="15">
        <f>IF(OR($E1703="",$G1703=""),"",$E1703*$G1703)</f>
      </c>
      <c r="I1703" s="15">
        <f>IF(AND($D1703="Out",$E1703&lt;&gt;"",$G1703&lt;&gt;""),$E1703*($G1703-IFERROR(INDEX('Products'!$E$6:$E$505,MATCH($B1703,'Products'!$A$6:$A$505,0)),0)),"")</f>
      </c>
      <c r="J1703" s="12"/>
    </row>
    <row r="1704" spans="1:10" x14ac:dyDescent="0.25">
      <c r="A1704" s="17"/>
      <c r="B1704" s="12"/>
      <c r="C1704" s="16">
        <f>IF($B1704="","",IFERROR(INDEX('Products'!$B$6:$B$505,MATCH($B1704,'Products'!$A$6:$A$505,0)),"Unknown code"))</f>
      </c>
      <c r="D1704" s="12"/>
      <c r="E1704" s="14"/>
      <c r="F1704" s="14"/>
      <c r="G1704" s="15">
        <f>IF(OR($B1704="",$D1704=""),"",IF($F1704&lt;&gt;"",$F1704,IFERROR(IF($D1704="In",INDEX('Products'!$E$6:$E$505,MATCH($B1704,'Products'!$A$6:$A$505,0)),INDEX('Products'!$F$6:$F$505,MATCH($B1704,'Products'!$A$6:$A$505,0))),"")))</f>
      </c>
      <c r="H1704" s="15">
        <f>IF(OR($E1704="",$G1704=""),"",$E1704*$G1704)</f>
      </c>
      <c r="I1704" s="15">
        <f>IF(AND($D1704="Out",$E1704&lt;&gt;"",$G1704&lt;&gt;""),$E1704*($G1704-IFERROR(INDEX('Products'!$E$6:$E$505,MATCH($B1704,'Products'!$A$6:$A$505,0)),0)),"")</f>
      </c>
      <c r="J1704" s="12"/>
    </row>
    <row r="1705" spans="1:10" x14ac:dyDescent="0.25">
      <c r="A1705" s="17"/>
      <c r="B1705" s="12"/>
      <c r="C1705" s="16">
        <f>IF($B1705="","",IFERROR(INDEX('Products'!$B$6:$B$505,MATCH($B1705,'Products'!$A$6:$A$505,0)),"Unknown code"))</f>
      </c>
      <c r="D1705" s="12"/>
      <c r="E1705" s="14"/>
      <c r="F1705" s="14"/>
      <c r="G1705" s="15">
        <f>IF(OR($B1705="",$D1705=""),"",IF($F1705&lt;&gt;"",$F1705,IFERROR(IF($D1705="In",INDEX('Products'!$E$6:$E$505,MATCH($B1705,'Products'!$A$6:$A$505,0)),INDEX('Products'!$F$6:$F$505,MATCH($B1705,'Products'!$A$6:$A$505,0))),"")))</f>
      </c>
      <c r="H1705" s="15">
        <f>IF(OR($E1705="",$G1705=""),"",$E1705*$G1705)</f>
      </c>
      <c r="I1705" s="15">
        <f>IF(AND($D1705="Out",$E1705&lt;&gt;"",$G1705&lt;&gt;""),$E1705*($G1705-IFERROR(INDEX('Products'!$E$6:$E$505,MATCH($B1705,'Products'!$A$6:$A$505,0)),0)),"")</f>
      </c>
      <c r="J1705" s="12"/>
    </row>
    <row r="1706" spans="1:10" x14ac:dyDescent="0.25">
      <c r="A1706" s="17"/>
      <c r="B1706" s="12"/>
      <c r="C1706" s="16">
        <f>IF($B1706="","",IFERROR(INDEX('Products'!$B$6:$B$505,MATCH($B1706,'Products'!$A$6:$A$505,0)),"Unknown code"))</f>
      </c>
      <c r="D1706" s="12"/>
      <c r="E1706" s="14"/>
      <c r="F1706" s="14"/>
      <c r="G1706" s="15">
        <f>IF(OR($B1706="",$D1706=""),"",IF($F1706&lt;&gt;"",$F1706,IFERROR(IF($D1706="In",INDEX('Products'!$E$6:$E$505,MATCH($B1706,'Products'!$A$6:$A$505,0)),INDEX('Products'!$F$6:$F$505,MATCH($B1706,'Products'!$A$6:$A$505,0))),"")))</f>
      </c>
      <c r="H1706" s="15">
        <f>IF(OR($E1706="",$G1706=""),"",$E1706*$G1706)</f>
      </c>
      <c r="I1706" s="15">
        <f>IF(AND($D1706="Out",$E1706&lt;&gt;"",$G1706&lt;&gt;""),$E1706*($G1706-IFERROR(INDEX('Products'!$E$6:$E$505,MATCH($B1706,'Products'!$A$6:$A$505,0)),0)),"")</f>
      </c>
      <c r="J1706" s="12"/>
    </row>
    <row r="1707" spans="1:10" x14ac:dyDescent="0.25">
      <c r="A1707" s="17"/>
      <c r="B1707" s="12"/>
      <c r="C1707" s="16">
        <f>IF($B1707="","",IFERROR(INDEX('Products'!$B$6:$B$505,MATCH($B1707,'Products'!$A$6:$A$505,0)),"Unknown code"))</f>
      </c>
      <c r="D1707" s="12"/>
      <c r="E1707" s="14"/>
      <c r="F1707" s="14"/>
      <c r="G1707" s="15">
        <f>IF(OR($B1707="",$D1707=""),"",IF($F1707&lt;&gt;"",$F1707,IFERROR(IF($D1707="In",INDEX('Products'!$E$6:$E$505,MATCH($B1707,'Products'!$A$6:$A$505,0)),INDEX('Products'!$F$6:$F$505,MATCH($B1707,'Products'!$A$6:$A$505,0))),"")))</f>
      </c>
      <c r="H1707" s="15">
        <f>IF(OR($E1707="",$G1707=""),"",$E1707*$G1707)</f>
      </c>
      <c r="I1707" s="15">
        <f>IF(AND($D1707="Out",$E1707&lt;&gt;"",$G1707&lt;&gt;""),$E1707*($G1707-IFERROR(INDEX('Products'!$E$6:$E$505,MATCH($B1707,'Products'!$A$6:$A$505,0)),0)),"")</f>
      </c>
      <c r="J1707" s="12"/>
    </row>
    <row r="1708" spans="1:10" x14ac:dyDescent="0.25">
      <c r="A1708" s="17"/>
      <c r="B1708" s="12"/>
      <c r="C1708" s="16">
        <f>IF($B1708="","",IFERROR(INDEX('Products'!$B$6:$B$505,MATCH($B1708,'Products'!$A$6:$A$505,0)),"Unknown code"))</f>
      </c>
      <c r="D1708" s="12"/>
      <c r="E1708" s="14"/>
      <c r="F1708" s="14"/>
      <c r="G1708" s="15">
        <f>IF(OR($B1708="",$D1708=""),"",IF($F1708&lt;&gt;"",$F1708,IFERROR(IF($D1708="In",INDEX('Products'!$E$6:$E$505,MATCH($B1708,'Products'!$A$6:$A$505,0)),INDEX('Products'!$F$6:$F$505,MATCH($B1708,'Products'!$A$6:$A$505,0))),"")))</f>
      </c>
      <c r="H1708" s="15">
        <f>IF(OR($E1708="",$G1708=""),"",$E1708*$G1708)</f>
      </c>
      <c r="I1708" s="15">
        <f>IF(AND($D1708="Out",$E1708&lt;&gt;"",$G1708&lt;&gt;""),$E1708*($G1708-IFERROR(INDEX('Products'!$E$6:$E$505,MATCH($B1708,'Products'!$A$6:$A$505,0)),0)),"")</f>
      </c>
      <c r="J1708" s="12"/>
    </row>
    <row r="1709" spans="1:10" x14ac:dyDescent="0.25">
      <c r="A1709" s="17"/>
      <c r="B1709" s="12"/>
      <c r="C1709" s="16">
        <f>IF($B1709="","",IFERROR(INDEX('Products'!$B$6:$B$505,MATCH($B1709,'Products'!$A$6:$A$505,0)),"Unknown code"))</f>
      </c>
      <c r="D1709" s="12"/>
      <c r="E1709" s="14"/>
      <c r="F1709" s="14"/>
      <c r="G1709" s="15">
        <f>IF(OR($B1709="",$D1709=""),"",IF($F1709&lt;&gt;"",$F1709,IFERROR(IF($D1709="In",INDEX('Products'!$E$6:$E$505,MATCH($B1709,'Products'!$A$6:$A$505,0)),INDEX('Products'!$F$6:$F$505,MATCH($B1709,'Products'!$A$6:$A$505,0))),"")))</f>
      </c>
      <c r="H1709" s="15">
        <f>IF(OR($E1709="",$G1709=""),"",$E1709*$G1709)</f>
      </c>
      <c r="I1709" s="15">
        <f>IF(AND($D1709="Out",$E1709&lt;&gt;"",$G1709&lt;&gt;""),$E1709*($G1709-IFERROR(INDEX('Products'!$E$6:$E$505,MATCH($B1709,'Products'!$A$6:$A$505,0)),0)),"")</f>
      </c>
      <c r="J1709" s="12"/>
    </row>
    <row r="1710" spans="1:10" x14ac:dyDescent="0.25">
      <c r="A1710" s="17"/>
      <c r="B1710" s="12"/>
      <c r="C1710" s="16">
        <f>IF($B1710="","",IFERROR(INDEX('Products'!$B$6:$B$505,MATCH($B1710,'Products'!$A$6:$A$505,0)),"Unknown code"))</f>
      </c>
      <c r="D1710" s="12"/>
      <c r="E1710" s="14"/>
      <c r="F1710" s="14"/>
      <c r="G1710" s="15">
        <f>IF(OR($B1710="",$D1710=""),"",IF($F1710&lt;&gt;"",$F1710,IFERROR(IF($D1710="In",INDEX('Products'!$E$6:$E$505,MATCH($B1710,'Products'!$A$6:$A$505,0)),INDEX('Products'!$F$6:$F$505,MATCH($B1710,'Products'!$A$6:$A$505,0))),"")))</f>
      </c>
      <c r="H1710" s="15">
        <f>IF(OR($E1710="",$G1710=""),"",$E1710*$G1710)</f>
      </c>
      <c r="I1710" s="15">
        <f>IF(AND($D1710="Out",$E1710&lt;&gt;"",$G1710&lt;&gt;""),$E1710*($G1710-IFERROR(INDEX('Products'!$E$6:$E$505,MATCH($B1710,'Products'!$A$6:$A$505,0)),0)),"")</f>
      </c>
      <c r="J1710" s="12"/>
    </row>
    <row r="1711" spans="1:10" x14ac:dyDescent="0.25">
      <c r="A1711" s="17"/>
      <c r="B1711" s="12"/>
      <c r="C1711" s="16">
        <f>IF($B1711="","",IFERROR(INDEX('Products'!$B$6:$B$505,MATCH($B1711,'Products'!$A$6:$A$505,0)),"Unknown code"))</f>
      </c>
      <c r="D1711" s="12"/>
      <c r="E1711" s="14"/>
      <c r="F1711" s="14"/>
      <c r="G1711" s="15">
        <f>IF(OR($B1711="",$D1711=""),"",IF($F1711&lt;&gt;"",$F1711,IFERROR(IF($D1711="In",INDEX('Products'!$E$6:$E$505,MATCH($B1711,'Products'!$A$6:$A$505,0)),INDEX('Products'!$F$6:$F$505,MATCH($B1711,'Products'!$A$6:$A$505,0))),"")))</f>
      </c>
      <c r="H1711" s="15">
        <f>IF(OR($E1711="",$G1711=""),"",$E1711*$G1711)</f>
      </c>
      <c r="I1711" s="15">
        <f>IF(AND($D1711="Out",$E1711&lt;&gt;"",$G1711&lt;&gt;""),$E1711*($G1711-IFERROR(INDEX('Products'!$E$6:$E$505,MATCH($B1711,'Products'!$A$6:$A$505,0)),0)),"")</f>
      </c>
      <c r="J1711" s="12"/>
    </row>
    <row r="1712" spans="1:10" x14ac:dyDescent="0.25">
      <c r="A1712" s="17"/>
      <c r="B1712" s="12"/>
      <c r="C1712" s="16">
        <f>IF($B1712="","",IFERROR(INDEX('Products'!$B$6:$B$505,MATCH($B1712,'Products'!$A$6:$A$505,0)),"Unknown code"))</f>
      </c>
      <c r="D1712" s="12"/>
      <c r="E1712" s="14"/>
      <c r="F1712" s="14"/>
      <c r="G1712" s="15">
        <f>IF(OR($B1712="",$D1712=""),"",IF($F1712&lt;&gt;"",$F1712,IFERROR(IF($D1712="In",INDEX('Products'!$E$6:$E$505,MATCH($B1712,'Products'!$A$6:$A$505,0)),INDEX('Products'!$F$6:$F$505,MATCH($B1712,'Products'!$A$6:$A$505,0))),"")))</f>
      </c>
      <c r="H1712" s="15">
        <f>IF(OR($E1712="",$G1712=""),"",$E1712*$G1712)</f>
      </c>
      <c r="I1712" s="15">
        <f>IF(AND($D1712="Out",$E1712&lt;&gt;"",$G1712&lt;&gt;""),$E1712*($G1712-IFERROR(INDEX('Products'!$E$6:$E$505,MATCH($B1712,'Products'!$A$6:$A$505,0)),0)),"")</f>
      </c>
      <c r="J1712" s="12"/>
    </row>
    <row r="1713" spans="1:10" x14ac:dyDescent="0.25">
      <c r="A1713" s="17"/>
      <c r="B1713" s="12"/>
      <c r="C1713" s="16">
        <f>IF($B1713="","",IFERROR(INDEX('Products'!$B$6:$B$505,MATCH($B1713,'Products'!$A$6:$A$505,0)),"Unknown code"))</f>
      </c>
      <c r="D1713" s="12"/>
      <c r="E1713" s="14"/>
      <c r="F1713" s="14"/>
      <c r="G1713" s="15">
        <f>IF(OR($B1713="",$D1713=""),"",IF($F1713&lt;&gt;"",$F1713,IFERROR(IF($D1713="In",INDEX('Products'!$E$6:$E$505,MATCH($B1713,'Products'!$A$6:$A$505,0)),INDEX('Products'!$F$6:$F$505,MATCH($B1713,'Products'!$A$6:$A$505,0))),"")))</f>
      </c>
      <c r="H1713" s="15">
        <f>IF(OR($E1713="",$G1713=""),"",$E1713*$G1713)</f>
      </c>
      <c r="I1713" s="15">
        <f>IF(AND($D1713="Out",$E1713&lt;&gt;"",$G1713&lt;&gt;""),$E1713*($G1713-IFERROR(INDEX('Products'!$E$6:$E$505,MATCH($B1713,'Products'!$A$6:$A$505,0)),0)),"")</f>
      </c>
      <c r="J1713" s="12"/>
    </row>
    <row r="1714" spans="1:10" x14ac:dyDescent="0.25">
      <c r="A1714" s="17"/>
      <c r="B1714" s="12"/>
      <c r="C1714" s="16">
        <f>IF($B1714="","",IFERROR(INDEX('Products'!$B$6:$B$505,MATCH($B1714,'Products'!$A$6:$A$505,0)),"Unknown code"))</f>
      </c>
      <c r="D1714" s="12"/>
      <c r="E1714" s="14"/>
      <c r="F1714" s="14"/>
      <c r="G1714" s="15">
        <f>IF(OR($B1714="",$D1714=""),"",IF($F1714&lt;&gt;"",$F1714,IFERROR(IF($D1714="In",INDEX('Products'!$E$6:$E$505,MATCH($B1714,'Products'!$A$6:$A$505,0)),INDEX('Products'!$F$6:$F$505,MATCH($B1714,'Products'!$A$6:$A$505,0))),"")))</f>
      </c>
      <c r="H1714" s="15">
        <f>IF(OR($E1714="",$G1714=""),"",$E1714*$G1714)</f>
      </c>
      <c r="I1714" s="15">
        <f>IF(AND($D1714="Out",$E1714&lt;&gt;"",$G1714&lt;&gt;""),$E1714*($G1714-IFERROR(INDEX('Products'!$E$6:$E$505,MATCH($B1714,'Products'!$A$6:$A$505,0)),0)),"")</f>
      </c>
      <c r="J1714" s="12"/>
    </row>
    <row r="1715" spans="1:10" x14ac:dyDescent="0.25">
      <c r="A1715" s="17"/>
      <c r="B1715" s="12"/>
      <c r="C1715" s="16">
        <f>IF($B1715="","",IFERROR(INDEX('Products'!$B$6:$B$505,MATCH($B1715,'Products'!$A$6:$A$505,0)),"Unknown code"))</f>
      </c>
      <c r="D1715" s="12"/>
      <c r="E1715" s="14"/>
      <c r="F1715" s="14"/>
      <c r="G1715" s="15">
        <f>IF(OR($B1715="",$D1715=""),"",IF($F1715&lt;&gt;"",$F1715,IFERROR(IF($D1715="In",INDEX('Products'!$E$6:$E$505,MATCH($B1715,'Products'!$A$6:$A$505,0)),INDEX('Products'!$F$6:$F$505,MATCH($B1715,'Products'!$A$6:$A$505,0))),"")))</f>
      </c>
      <c r="H1715" s="15">
        <f>IF(OR($E1715="",$G1715=""),"",$E1715*$G1715)</f>
      </c>
      <c r="I1715" s="15">
        <f>IF(AND($D1715="Out",$E1715&lt;&gt;"",$G1715&lt;&gt;""),$E1715*($G1715-IFERROR(INDEX('Products'!$E$6:$E$505,MATCH($B1715,'Products'!$A$6:$A$505,0)),0)),"")</f>
      </c>
      <c r="J1715" s="12"/>
    </row>
    <row r="1716" spans="1:10" x14ac:dyDescent="0.25">
      <c r="A1716" s="17"/>
      <c r="B1716" s="12"/>
      <c r="C1716" s="16">
        <f>IF($B1716="","",IFERROR(INDEX('Products'!$B$6:$B$505,MATCH($B1716,'Products'!$A$6:$A$505,0)),"Unknown code"))</f>
      </c>
      <c r="D1716" s="12"/>
      <c r="E1716" s="14"/>
      <c r="F1716" s="14"/>
      <c r="G1716" s="15">
        <f>IF(OR($B1716="",$D1716=""),"",IF($F1716&lt;&gt;"",$F1716,IFERROR(IF($D1716="In",INDEX('Products'!$E$6:$E$505,MATCH($B1716,'Products'!$A$6:$A$505,0)),INDEX('Products'!$F$6:$F$505,MATCH($B1716,'Products'!$A$6:$A$505,0))),"")))</f>
      </c>
      <c r="H1716" s="15">
        <f>IF(OR($E1716="",$G1716=""),"",$E1716*$G1716)</f>
      </c>
      <c r="I1716" s="15">
        <f>IF(AND($D1716="Out",$E1716&lt;&gt;"",$G1716&lt;&gt;""),$E1716*($G1716-IFERROR(INDEX('Products'!$E$6:$E$505,MATCH($B1716,'Products'!$A$6:$A$505,0)),0)),"")</f>
      </c>
      <c r="J1716" s="12"/>
    </row>
    <row r="1717" spans="1:10" x14ac:dyDescent="0.25">
      <c r="A1717" s="17"/>
      <c r="B1717" s="12"/>
      <c r="C1717" s="16">
        <f>IF($B1717="","",IFERROR(INDEX('Products'!$B$6:$B$505,MATCH($B1717,'Products'!$A$6:$A$505,0)),"Unknown code"))</f>
      </c>
      <c r="D1717" s="12"/>
      <c r="E1717" s="14"/>
      <c r="F1717" s="14"/>
      <c r="G1717" s="15">
        <f>IF(OR($B1717="",$D1717=""),"",IF($F1717&lt;&gt;"",$F1717,IFERROR(IF($D1717="In",INDEX('Products'!$E$6:$E$505,MATCH($B1717,'Products'!$A$6:$A$505,0)),INDEX('Products'!$F$6:$F$505,MATCH($B1717,'Products'!$A$6:$A$505,0))),"")))</f>
      </c>
      <c r="H1717" s="15">
        <f>IF(OR($E1717="",$G1717=""),"",$E1717*$G1717)</f>
      </c>
      <c r="I1717" s="15">
        <f>IF(AND($D1717="Out",$E1717&lt;&gt;"",$G1717&lt;&gt;""),$E1717*($G1717-IFERROR(INDEX('Products'!$E$6:$E$505,MATCH($B1717,'Products'!$A$6:$A$505,0)),0)),"")</f>
      </c>
      <c r="J1717" s="12"/>
    </row>
    <row r="1718" spans="1:10" x14ac:dyDescent="0.25">
      <c r="A1718" s="17"/>
      <c r="B1718" s="12"/>
      <c r="C1718" s="16">
        <f>IF($B1718="","",IFERROR(INDEX('Products'!$B$6:$B$505,MATCH($B1718,'Products'!$A$6:$A$505,0)),"Unknown code"))</f>
      </c>
      <c r="D1718" s="12"/>
      <c r="E1718" s="14"/>
      <c r="F1718" s="14"/>
      <c r="G1718" s="15">
        <f>IF(OR($B1718="",$D1718=""),"",IF($F1718&lt;&gt;"",$F1718,IFERROR(IF($D1718="In",INDEX('Products'!$E$6:$E$505,MATCH($B1718,'Products'!$A$6:$A$505,0)),INDEX('Products'!$F$6:$F$505,MATCH($B1718,'Products'!$A$6:$A$505,0))),"")))</f>
      </c>
      <c r="H1718" s="15">
        <f>IF(OR($E1718="",$G1718=""),"",$E1718*$G1718)</f>
      </c>
      <c r="I1718" s="15">
        <f>IF(AND($D1718="Out",$E1718&lt;&gt;"",$G1718&lt;&gt;""),$E1718*($G1718-IFERROR(INDEX('Products'!$E$6:$E$505,MATCH($B1718,'Products'!$A$6:$A$505,0)),0)),"")</f>
      </c>
      <c r="J1718" s="12"/>
    </row>
    <row r="1719" spans="1:10" x14ac:dyDescent="0.25">
      <c r="A1719" s="17"/>
      <c r="B1719" s="12"/>
      <c r="C1719" s="16">
        <f>IF($B1719="","",IFERROR(INDEX('Products'!$B$6:$B$505,MATCH($B1719,'Products'!$A$6:$A$505,0)),"Unknown code"))</f>
      </c>
      <c r="D1719" s="12"/>
      <c r="E1719" s="14"/>
      <c r="F1719" s="14"/>
      <c r="G1719" s="15">
        <f>IF(OR($B1719="",$D1719=""),"",IF($F1719&lt;&gt;"",$F1719,IFERROR(IF($D1719="In",INDEX('Products'!$E$6:$E$505,MATCH($B1719,'Products'!$A$6:$A$505,0)),INDEX('Products'!$F$6:$F$505,MATCH($B1719,'Products'!$A$6:$A$505,0))),"")))</f>
      </c>
      <c r="H1719" s="15">
        <f>IF(OR($E1719="",$G1719=""),"",$E1719*$G1719)</f>
      </c>
      <c r="I1719" s="15">
        <f>IF(AND($D1719="Out",$E1719&lt;&gt;"",$G1719&lt;&gt;""),$E1719*($G1719-IFERROR(INDEX('Products'!$E$6:$E$505,MATCH($B1719,'Products'!$A$6:$A$505,0)),0)),"")</f>
      </c>
      <c r="J1719" s="12"/>
    </row>
    <row r="1720" spans="1:10" x14ac:dyDescent="0.25">
      <c r="A1720" s="17"/>
      <c r="B1720" s="12"/>
      <c r="C1720" s="16">
        <f>IF($B1720="","",IFERROR(INDEX('Products'!$B$6:$B$505,MATCH($B1720,'Products'!$A$6:$A$505,0)),"Unknown code"))</f>
      </c>
      <c r="D1720" s="12"/>
      <c r="E1720" s="14"/>
      <c r="F1720" s="14"/>
      <c r="G1720" s="15">
        <f>IF(OR($B1720="",$D1720=""),"",IF($F1720&lt;&gt;"",$F1720,IFERROR(IF($D1720="In",INDEX('Products'!$E$6:$E$505,MATCH($B1720,'Products'!$A$6:$A$505,0)),INDEX('Products'!$F$6:$F$505,MATCH($B1720,'Products'!$A$6:$A$505,0))),"")))</f>
      </c>
      <c r="H1720" s="15">
        <f>IF(OR($E1720="",$G1720=""),"",$E1720*$G1720)</f>
      </c>
      <c r="I1720" s="15">
        <f>IF(AND($D1720="Out",$E1720&lt;&gt;"",$G1720&lt;&gt;""),$E1720*($G1720-IFERROR(INDEX('Products'!$E$6:$E$505,MATCH($B1720,'Products'!$A$6:$A$505,0)),0)),"")</f>
      </c>
      <c r="J1720" s="12"/>
    </row>
    <row r="1721" spans="1:10" x14ac:dyDescent="0.25">
      <c r="A1721" s="17"/>
      <c r="B1721" s="12"/>
      <c r="C1721" s="16">
        <f>IF($B1721="","",IFERROR(INDEX('Products'!$B$6:$B$505,MATCH($B1721,'Products'!$A$6:$A$505,0)),"Unknown code"))</f>
      </c>
      <c r="D1721" s="12"/>
      <c r="E1721" s="14"/>
      <c r="F1721" s="14"/>
      <c r="G1721" s="15">
        <f>IF(OR($B1721="",$D1721=""),"",IF($F1721&lt;&gt;"",$F1721,IFERROR(IF($D1721="In",INDEX('Products'!$E$6:$E$505,MATCH($B1721,'Products'!$A$6:$A$505,0)),INDEX('Products'!$F$6:$F$505,MATCH($B1721,'Products'!$A$6:$A$505,0))),"")))</f>
      </c>
      <c r="H1721" s="15">
        <f>IF(OR($E1721="",$G1721=""),"",$E1721*$G1721)</f>
      </c>
      <c r="I1721" s="15">
        <f>IF(AND($D1721="Out",$E1721&lt;&gt;"",$G1721&lt;&gt;""),$E1721*($G1721-IFERROR(INDEX('Products'!$E$6:$E$505,MATCH($B1721,'Products'!$A$6:$A$505,0)),0)),"")</f>
      </c>
      <c r="J1721" s="12"/>
    </row>
    <row r="1722" spans="1:10" x14ac:dyDescent="0.25">
      <c r="A1722" s="17"/>
      <c r="B1722" s="12"/>
      <c r="C1722" s="16">
        <f>IF($B1722="","",IFERROR(INDEX('Products'!$B$6:$B$505,MATCH($B1722,'Products'!$A$6:$A$505,0)),"Unknown code"))</f>
      </c>
      <c r="D1722" s="12"/>
      <c r="E1722" s="14"/>
      <c r="F1722" s="14"/>
      <c r="G1722" s="15">
        <f>IF(OR($B1722="",$D1722=""),"",IF($F1722&lt;&gt;"",$F1722,IFERROR(IF($D1722="In",INDEX('Products'!$E$6:$E$505,MATCH($B1722,'Products'!$A$6:$A$505,0)),INDEX('Products'!$F$6:$F$505,MATCH($B1722,'Products'!$A$6:$A$505,0))),"")))</f>
      </c>
      <c r="H1722" s="15">
        <f>IF(OR($E1722="",$G1722=""),"",$E1722*$G1722)</f>
      </c>
      <c r="I1722" s="15">
        <f>IF(AND($D1722="Out",$E1722&lt;&gt;"",$G1722&lt;&gt;""),$E1722*($G1722-IFERROR(INDEX('Products'!$E$6:$E$505,MATCH($B1722,'Products'!$A$6:$A$505,0)),0)),"")</f>
      </c>
      <c r="J1722" s="12"/>
    </row>
    <row r="1723" spans="1:10" x14ac:dyDescent="0.25">
      <c r="A1723" s="17"/>
      <c r="B1723" s="12"/>
      <c r="C1723" s="16">
        <f>IF($B1723="","",IFERROR(INDEX('Products'!$B$6:$B$505,MATCH($B1723,'Products'!$A$6:$A$505,0)),"Unknown code"))</f>
      </c>
      <c r="D1723" s="12"/>
      <c r="E1723" s="14"/>
      <c r="F1723" s="14"/>
      <c r="G1723" s="15">
        <f>IF(OR($B1723="",$D1723=""),"",IF($F1723&lt;&gt;"",$F1723,IFERROR(IF($D1723="In",INDEX('Products'!$E$6:$E$505,MATCH($B1723,'Products'!$A$6:$A$505,0)),INDEX('Products'!$F$6:$F$505,MATCH($B1723,'Products'!$A$6:$A$505,0))),"")))</f>
      </c>
      <c r="H1723" s="15">
        <f>IF(OR($E1723="",$G1723=""),"",$E1723*$G1723)</f>
      </c>
      <c r="I1723" s="15">
        <f>IF(AND($D1723="Out",$E1723&lt;&gt;"",$G1723&lt;&gt;""),$E1723*($G1723-IFERROR(INDEX('Products'!$E$6:$E$505,MATCH($B1723,'Products'!$A$6:$A$505,0)),0)),"")</f>
      </c>
      <c r="J1723" s="12"/>
    </row>
    <row r="1724" spans="1:10" x14ac:dyDescent="0.25">
      <c r="A1724" s="17"/>
      <c r="B1724" s="12"/>
      <c r="C1724" s="16">
        <f>IF($B1724="","",IFERROR(INDEX('Products'!$B$6:$B$505,MATCH($B1724,'Products'!$A$6:$A$505,0)),"Unknown code"))</f>
      </c>
      <c r="D1724" s="12"/>
      <c r="E1724" s="14"/>
      <c r="F1724" s="14"/>
      <c r="G1724" s="15">
        <f>IF(OR($B1724="",$D1724=""),"",IF($F1724&lt;&gt;"",$F1724,IFERROR(IF($D1724="In",INDEX('Products'!$E$6:$E$505,MATCH($B1724,'Products'!$A$6:$A$505,0)),INDEX('Products'!$F$6:$F$505,MATCH($B1724,'Products'!$A$6:$A$505,0))),"")))</f>
      </c>
      <c r="H1724" s="15">
        <f>IF(OR($E1724="",$G1724=""),"",$E1724*$G1724)</f>
      </c>
      <c r="I1724" s="15">
        <f>IF(AND($D1724="Out",$E1724&lt;&gt;"",$G1724&lt;&gt;""),$E1724*($G1724-IFERROR(INDEX('Products'!$E$6:$E$505,MATCH($B1724,'Products'!$A$6:$A$505,0)),0)),"")</f>
      </c>
      <c r="J1724" s="12"/>
    </row>
    <row r="1725" spans="1:10" x14ac:dyDescent="0.25">
      <c r="A1725" s="17"/>
      <c r="B1725" s="12"/>
      <c r="C1725" s="16">
        <f>IF($B1725="","",IFERROR(INDEX('Products'!$B$6:$B$505,MATCH($B1725,'Products'!$A$6:$A$505,0)),"Unknown code"))</f>
      </c>
      <c r="D1725" s="12"/>
      <c r="E1725" s="14"/>
      <c r="F1725" s="14"/>
      <c r="G1725" s="15">
        <f>IF(OR($B1725="",$D1725=""),"",IF($F1725&lt;&gt;"",$F1725,IFERROR(IF($D1725="In",INDEX('Products'!$E$6:$E$505,MATCH($B1725,'Products'!$A$6:$A$505,0)),INDEX('Products'!$F$6:$F$505,MATCH($B1725,'Products'!$A$6:$A$505,0))),"")))</f>
      </c>
      <c r="H1725" s="15">
        <f>IF(OR($E1725="",$G1725=""),"",$E1725*$G1725)</f>
      </c>
      <c r="I1725" s="15">
        <f>IF(AND($D1725="Out",$E1725&lt;&gt;"",$G1725&lt;&gt;""),$E1725*($G1725-IFERROR(INDEX('Products'!$E$6:$E$505,MATCH($B1725,'Products'!$A$6:$A$505,0)),0)),"")</f>
      </c>
      <c r="J1725" s="12"/>
    </row>
    <row r="1726" spans="1:10" x14ac:dyDescent="0.25">
      <c r="A1726" s="17"/>
      <c r="B1726" s="12"/>
      <c r="C1726" s="16">
        <f>IF($B1726="","",IFERROR(INDEX('Products'!$B$6:$B$505,MATCH($B1726,'Products'!$A$6:$A$505,0)),"Unknown code"))</f>
      </c>
      <c r="D1726" s="12"/>
      <c r="E1726" s="14"/>
      <c r="F1726" s="14"/>
      <c r="G1726" s="15">
        <f>IF(OR($B1726="",$D1726=""),"",IF($F1726&lt;&gt;"",$F1726,IFERROR(IF($D1726="In",INDEX('Products'!$E$6:$E$505,MATCH($B1726,'Products'!$A$6:$A$505,0)),INDEX('Products'!$F$6:$F$505,MATCH($B1726,'Products'!$A$6:$A$505,0))),"")))</f>
      </c>
      <c r="H1726" s="15">
        <f>IF(OR($E1726="",$G1726=""),"",$E1726*$G1726)</f>
      </c>
      <c r="I1726" s="15">
        <f>IF(AND($D1726="Out",$E1726&lt;&gt;"",$G1726&lt;&gt;""),$E1726*($G1726-IFERROR(INDEX('Products'!$E$6:$E$505,MATCH($B1726,'Products'!$A$6:$A$505,0)),0)),"")</f>
      </c>
      <c r="J1726" s="12"/>
    </row>
    <row r="1727" spans="1:10" x14ac:dyDescent="0.25">
      <c r="A1727" s="17"/>
      <c r="B1727" s="12"/>
      <c r="C1727" s="16">
        <f>IF($B1727="","",IFERROR(INDEX('Products'!$B$6:$B$505,MATCH($B1727,'Products'!$A$6:$A$505,0)),"Unknown code"))</f>
      </c>
      <c r="D1727" s="12"/>
      <c r="E1727" s="14"/>
      <c r="F1727" s="14"/>
      <c r="G1727" s="15">
        <f>IF(OR($B1727="",$D1727=""),"",IF($F1727&lt;&gt;"",$F1727,IFERROR(IF($D1727="In",INDEX('Products'!$E$6:$E$505,MATCH($B1727,'Products'!$A$6:$A$505,0)),INDEX('Products'!$F$6:$F$505,MATCH($B1727,'Products'!$A$6:$A$505,0))),"")))</f>
      </c>
      <c r="H1727" s="15">
        <f>IF(OR($E1727="",$G1727=""),"",$E1727*$G1727)</f>
      </c>
      <c r="I1727" s="15">
        <f>IF(AND($D1727="Out",$E1727&lt;&gt;"",$G1727&lt;&gt;""),$E1727*($G1727-IFERROR(INDEX('Products'!$E$6:$E$505,MATCH($B1727,'Products'!$A$6:$A$505,0)),0)),"")</f>
      </c>
      <c r="J1727" s="12"/>
    </row>
    <row r="1728" spans="1:10" x14ac:dyDescent="0.25">
      <c r="A1728" s="17"/>
      <c r="B1728" s="12"/>
      <c r="C1728" s="16">
        <f>IF($B1728="","",IFERROR(INDEX('Products'!$B$6:$B$505,MATCH($B1728,'Products'!$A$6:$A$505,0)),"Unknown code"))</f>
      </c>
      <c r="D1728" s="12"/>
      <c r="E1728" s="14"/>
      <c r="F1728" s="14"/>
      <c r="G1728" s="15">
        <f>IF(OR($B1728="",$D1728=""),"",IF($F1728&lt;&gt;"",$F1728,IFERROR(IF($D1728="In",INDEX('Products'!$E$6:$E$505,MATCH($B1728,'Products'!$A$6:$A$505,0)),INDEX('Products'!$F$6:$F$505,MATCH($B1728,'Products'!$A$6:$A$505,0))),"")))</f>
      </c>
      <c r="H1728" s="15">
        <f>IF(OR($E1728="",$G1728=""),"",$E1728*$G1728)</f>
      </c>
      <c r="I1728" s="15">
        <f>IF(AND($D1728="Out",$E1728&lt;&gt;"",$G1728&lt;&gt;""),$E1728*($G1728-IFERROR(INDEX('Products'!$E$6:$E$505,MATCH($B1728,'Products'!$A$6:$A$505,0)),0)),"")</f>
      </c>
      <c r="J1728" s="12"/>
    </row>
    <row r="1729" spans="1:10" x14ac:dyDescent="0.25">
      <c r="A1729" s="17"/>
      <c r="B1729" s="12"/>
      <c r="C1729" s="16">
        <f>IF($B1729="","",IFERROR(INDEX('Products'!$B$6:$B$505,MATCH($B1729,'Products'!$A$6:$A$505,0)),"Unknown code"))</f>
      </c>
      <c r="D1729" s="12"/>
      <c r="E1729" s="14"/>
      <c r="F1729" s="14"/>
      <c r="G1729" s="15">
        <f>IF(OR($B1729="",$D1729=""),"",IF($F1729&lt;&gt;"",$F1729,IFERROR(IF($D1729="In",INDEX('Products'!$E$6:$E$505,MATCH($B1729,'Products'!$A$6:$A$505,0)),INDEX('Products'!$F$6:$F$505,MATCH($B1729,'Products'!$A$6:$A$505,0))),"")))</f>
      </c>
      <c r="H1729" s="15">
        <f>IF(OR($E1729="",$G1729=""),"",$E1729*$G1729)</f>
      </c>
      <c r="I1729" s="15">
        <f>IF(AND($D1729="Out",$E1729&lt;&gt;"",$G1729&lt;&gt;""),$E1729*($G1729-IFERROR(INDEX('Products'!$E$6:$E$505,MATCH($B1729,'Products'!$A$6:$A$505,0)),0)),"")</f>
      </c>
      <c r="J1729" s="12"/>
    </row>
    <row r="1730" spans="1:10" x14ac:dyDescent="0.25">
      <c r="A1730" s="17"/>
      <c r="B1730" s="12"/>
      <c r="C1730" s="16">
        <f>IF($B1730="","",IFERROR(INDEX('Products'!$B$6:$B$505,MATCH($B1730,'Products'!$A$6:$A$505,0)),"Unknown code"))</f>
      </c>
      <c r="D1730" s="12"/>
      <c r="E1730" s="14"/>
      <c r="F1730" s="14"/>
      <c r="G1730" s="15">
        <f>IF(OR($B1730="",$D1730=""),"",IF($F1730&lt;&gt;"",$F1730,IFERROR(IF($D1730="In",INDEX('Products'!$E$6:$E$505,MATCH($B1730,'Products'!$A$6:$A$505,0)),INDEX('Products'!$F$6:$F$505,MATCH($B1730,'Products'!$A$6:$A$505,0))),"")))</f>
      </c>
      <c r="H1730" s="15">
        <f>IF(OR($E1730="",$G1730=""),"",$E1730*$G1730)</f>
      </c>
      <c r="I1730" s="15">
        <f>IF(AND($D1730="Out",$E1730&lt;&gt;"",$G1730&lt;&gt;""),$E1730*($G1730-IFERROR(INDEX('Products'!$E$6:$E$505,MATCH($B1730,'Products'!$A$6:$A$505,0)),0)),"")</f>
      </c>
      <c r="J1730" s="12"/>
    </row>
    <row r="1731" spans="1:10" x14ac:dyDescent="0.25">
      <c r="A1731" s="17"/>
      <c r="B1731" s="12"/>
      <c r="C1731" s="16">
        <f>IF($B1731="","",IFERROR(INDEX('Products'!$B$6:$B$505,MATCH($B1731,'Products'!$A$6:$A$505,0)),"Unknown code"))</f>
      </c>
      <c r="D1731" s="12"/>
      <c r="E1731" s="14"/>
      <c r="F1731" s="14"/>
      <c r="G1731" s="15">
        <f>IF(OR($B1731="",$D1731=""),"",IF($F1731&lt;&gt;"",$F1731,IFERROR(IF($D1731="In",INDEX('Products'!$E$6:$E$505,MATCH($B1731,'Products'!$A$6:$A$505,0)),INDEX('Products'!$F$6:$F$505,MATCH($B1731,'Products'!$A$6:$A$505,0))),"")))</f>
      </c>
      <c r="H1731" s="15">
        <f>IF(OR($E1731="",$G1731=""),"",$E1731*$G1731)</f>
      </c>
      <c r="I1731" s="15">
        <f>IF(AND($D1731="Out",$E1731&lt;&gt;"",$G1731&lt;&gt;""),$E1731*($G1731-IFERROR(INDEX('Products'!$E$6:$E$505,MATCH($B1731,'Products'!$A$6:$A$505,0)),0)),"")</f>
      </c>
      <c r="J1731" s="12"/>
    </row>
    <row r="1732" spans="1:10" x14ac:dyDescent="0.25">
      <c r="A1732" s="17"/>
      <c r="B1732" s="12"/>
      <c r="C1732" s="16">
        <f>IF($B1732="","",IFERROR(INDEX('Products'!$B$6:$B$505,MATCH($B1732,'Products'!$A$6:$A$505,0)),"Unknown code"))</f>
      </c>
      <c r="D1732" s="12"/>
      <c r="E1732" s="14"/>
      <c r="F1732" s="14"/>
      <c r="G1732" s="15">
        <f>IF(OR($B1732="",$D1732=""),"",IF($F1732&lt;&gt;"",$F1732,IFERROR(IF($D1732="In",INDEX('Products'!$E$6:$E$505,MATCH($B1732,'Products'!$A$6:$A$505,0)),INDEX('Products'!$F$6:$F$505,MATCH($B1732,'Products'!$A$6:$A$505,0))),"")))</f>
      </c>
      <c r="H1732" s="15">
        <f>IF(OR($E1732="",$G1732=""),"",$E1732*$G1732)</f>
      </c>
      <c r="I1732" s="15">
        <f>IF(AND($D1732="Out",$E1732&lt;&gt;"",$G1732&lt;&gt;""),$E1732*($G1732-IFERROR(INDEX('Products'!$E$6:$E$505,MATCH($B1732,'Products'!$A$6:$A$505,0)),0)),"")</f>
      </c>
      <c r="J1732" s="12"/>
    </row>
    <row r="1733" spans="1:10" x14ac:dyDescent="0.25">
      <c r="A1733" s="17"/>
      <c r="B1733" s="12"/>
      <c r="C1733" s="16">
        <f>IF($B1733="","",IFERROR(INDEX('Products'!$B$6:$B$505,MATCH($B1733,'Products'!$A$6:$A$505,0)),"Unknown code"))</f>
      </c>
      <c r="D1733" s="12"/>
      <c r="E1733" s="14"/>
      <c r="F1733" s="14"/>
      <c r="G1733" s="15">
        <f>IF(OR($B1733="",$D1733=""),"",IF($F1733&lt;&gt;"",$F1733,IFERROR(IF($D1733="In",INDEX('Products'!$E$6:$E$505,MATCH($B1733,'Products'!$A$6:$A$505,0)),INDEX('Products'!$F$6:$F$505,MATCH($B1733,'Products'!$A$6:$A$505,0))),"")))</f>
      </c>
      <c r="H1733" s="15">
        <f>IF(OR($E1733="",$G1733=""),"",$E1733*$G1733)</f>
      </c>
      <c r="I1733" s="15">
        <f>IF(AND($D1733="Out",$E1733&lt;&gt;"",$G1733&lt;&gt;""),$E1733*($G1733-IFERROR(INDEX('Products'!$E$6:$E$505,MATCH($B1733,'Products'!$A$6:$A$505,0)),0)),"")</f>
      </c>
      <c r="J1733" s="12"/>
    </row>
    <row r="1734" spans="1:10" x14ac:dyDescent="0.25">
      <c r="A1734" s="17"/>
      <c r="B1734" s="12"/>
      <c r="C1734" s="16">
        <f>IF($B1734="","",IFERROR(INDEX('Products'!$B$6:$B$505,MATCH($B1734,'Products'!$A$6:$A$505,0)),"Unknown code"))</f>
      </c>
      <c r="D1734" s="12"/>
      <c r="E1734" s="14"/>
      <c r="F1734" s="14"/>
      <c r="G1734" s="15">
        <f>IF(OR($B1734="",$D1734=""),"",IF($F1734&lt;&gt;"",$F1734,IFERROR(IF($D1734="In",INDEX('Products'!$E$6:$E$505,MATCH($B1734,'Products'!$A$6:$A$505,0)),INDEX('Products'!$F$6:$F$505,MATCH($B1734,'Products'!$A$6:$A$505,0))),"")))</f>
      </c>
      <c r="H1734" s="15">
        <f>IF(OR($E1734="",$G1734=""),"",$E1734*$G1734)</f>
      </c>
      <c r="I1734" s="15">
        <f>IF(AND($D1734="Out",$E1734&lt;&gt;"",$G1734&lt;&gt;""),$E1734*($G1734-IFERROR(INDEX('Products'!$E$6:$E$505,MATCH($B1734,'Products'!$A$6:$A$505,0)),0)),"")</f>
      </c>
      <c r="J1734" s="12"/>
    </row>
    <row r="1735" spans="1:10" x14ac:dyDescent="0.25">
      <c r="A1735" s="17"/>
      <c r="B1735" s="12"/>
      <c r="C1735" s="16">
        <f>IF($B1735="","",IFERROR(INDEX('Products'!$B$6:$B$505,MATCH($B1735,'Products'!$A$6:$A$505,0)),"Unknown code"))</f>
      </c>
      <c r="D1735" s="12"/>
      <c r="E1735" s="14"/>
      <c r="F1735" s="14"/>
      <c r="G1735" s="15">
        <f>IF(OR($B1735="",$D1735=""),"",IF($F1735&lt;&gt;"",$F1735,IFERROR(IF($D1735="In",INDEX('Products'!$E$6:$E$505,MATCH($B1735,'Products'!$A$6:$A$505,0)),INDEX('Products'!$F$6:$F$505,MATCH($B1735,'Products'!$A$6:$A$505,0))),"")))</f>
      </c>
      <c r="H1735" s="15">
        <f>IF(OR($E1735="",$G1735=""),"",$E1735*$G1735)</f>
      </c>
      <c r="I1735" s="15">
        <f>IF(AND($D1735="Out",$E1735&lt;&gt;"",$G1735&lt;&gt;""),$E1735*($G1735-IFERROR(INDEX('Products'!$E$6:$E$505,MATCH($B1735,'Products'!$A$6:$A$505,0)),0)),"")</f>
      </c>
      <c r="J1735" s="12"/>
    </row>
    <row r="1736" spans="1:10" x14ac:dyDescent="0.25">
      <c r="A1736" s="17"/>
      <c r="B1736" s="12"/>
      <c r="C1736" s="16">
        <f>IF($B1736="","",IFERROR(INDEX('Products'!$B$6:$B$505,MATCH($B1736,'Products'!$A$6:$A$505,0)),"Unknown code"))</f>
      </c>
      <c r="D1736" s="12"/>
      <c r="E1736" s="14"/>
      <c r="F1736" s="14"/>
      <c r="G1736" s="15">
        <f>IF(OR($B1736="",$D1736=""),"",IF($F1736&lt;&gt;"",$F1736,IFERROR(IF($D1736="In",INDEX('Products'!$E$6:$E$505,MATCH($B1736,'Products'!$A$6:$A$505,0)),INDEX('Products'!$F$6:$F$505,MATCH($B1736,'Products'!$A$6:$A$505,0))),"")))</f>
      </c>
      <c r="H1736" s="15">
        <f>IF(OR($E1736="",$G1736=""),"",$E1736*$G1736)</f>
      </c>
      <c r="I1736" s="15">
        <f>IF(AND($D1736="Out",$E1736&lt;&gt;"",$G1736&lt;&gt;""),$E1736*($G1736-IFERROR(INDEX('Products'!$E$6:$E$505,MATCH($B1736,'Products'!$A$6:$A$505,0)),0)),"")</f>
      </c>
      <c r="J1736" s="12"/>
    </row>
    <row r="1737" spans="1:10" x14ac:dyDescent="0.25">
      <c r="A1737" s="17"/>
      <c r="B1737" s="12"/>
      <c r="C1737" s="16">
        <f>IF($B1737="","",IFERROR(INDEX('Products'!$B$6:$B$505,MATCH($B1737,'Products'!$A$6:$A$505,0)),"Unknown code"))</f>
      </c>
      <c r="D1737" s="12"/>
      <c r="E1737" s="14"/>
      <c r="F1737" s="14"/>
      <c r="G1737" s="15">
        <f>IF(OR($B1737="",$D1737=""),"",IF($F1737&lt;&gt;"",$F1737,IFERROR(IF($D1737="In",INDEX('Products'!$E$6:$E$505,MATCH($B1737,'Products'!$A$6:$A$505,0)),INDEX('Products'!$F$6:$F$505,MATCH($B1737,'Products'!$A$6:$A$505,0))),"")))</f>
      </c>
      <c r="H1737" s="15">
        <f>IF(OR($E1737="",$G1737=""),"",$E1737*$G1737)</f>
      </c>
      <c r="I1737" s="15">
        <f>IF(AND($D1737="Out",$E1737&lt;&gt;"",$G1737&lt;&gt;""),$E1737*($G1737-IFERROR(INDEX('Products'!$E$6:$E$505,MATCH($B1737,'Products'!$A$6:$A$505,0)),0)),"")</f>
      </c>
      <c r="J1737" s="12"/>
    </row>
    <row r="1738" spans="1:10" x14ac:dyDescent="0.25">
      <c r="A1738" s="17"/>
      <c r="B1738" s="12"/>
      <c r="C1738" s="16">
        <f>IF($B1738="","",IFERROR(INDEX('Products'!$B$6:$B$505,MATCH($B1738,'Products'!$A$6:$A$505,0)),"Unknown code"))</f>
      </c>
      <c r="D1738" s="12"/>
      <c r="E1738" s="14"/>
      <c r="F1738" s="14"/>
      <c r="G1738" s="15">
        <f>IF(OR($B1738="",$D1738=""),"",IF($F1738&lt;&gt;"",$F1738,IFERROR(IF($D1738="In",INDEX('Products'!$E$6:$E$505,MATCH($B1738,'Products'!$A$6:$A$505,0)),INDEX('Products'!$F$6:$F$505,MATCH($B1738,'Products'!$A$6:$A$505,0))),"")))</f>
      </c>
      <c r="H1738" s="15">
        <f>IF(OR($E1738="",$G1738=""),"",$E1738*$G1738)</f>
      </c>
      <c r="I1738" s="15">
        <f>IF(AND($D1738="Out",$E1738&lt;&gt;"",$G1738&lt;&gt;""),$E1738*($G1738-IFERROR(INDEX('Products'!$E$6:$E$505,MATCH($B1738,'Products'!$A$6:$A$505,0)),0)),"")</f>
      </c>
      <c r="J1738" s="12"/>
    </row>
    <row r="1739" spans="1:10" x14ac:dyDescent="0.25">
      <c r="A1739" s="17"/>
      <c r="B1739" s="12"/>
      <c r="C1739" s="16">
        <f>IF($B1739="","",IFERROR(INDEX('Products'!$B$6:$B$505,MATCH($B1739,'Products'!$A$6:$A$505,0)),"Unknown code"))</f>
      </c>
      <c r="D1739" s="12"/>
      <c r="E1739" s="14"/>
      <c r="F1739" s="14"/>
      <c r="G1739" s="15">
        <f>IF(OR($B1739="",$D1739=""),"",IF($F1739&lt;&gt;"",$F1739,IFERROR(IF($D1739="In",INDEX('Products'!$E$6:$E$505,MATCH($B1739,'Products'!$A$6:$A$505,0)),INDEX('Products'!$F$6:$F$505,MATCH($B1739,'Products'!$A$6:$A$505,0))),"")))</f>
      </c>
      <c r="H1739" s="15">
        <f>IF(OR($E1739="",$G1739=""),"",$E1739*$G1739)</f>
      </c>
      <c r="I1739" s="15">
        <f>IF(AND($D1739="Out",$E1739&lt;&gt;"",$G1739&lt;&gt;""),$E1739*($G1739-IFERROR(INDEX('Products'!$E$6:$E$505,MATCH($B1739,'Products'!$A$6:$A$505,0)),0)),"")</f>
      </c>
      <c r="J1739" s="12"/>
    </row>
    <row r="1740" spans="1:10" x14ac:dyDescent="0.25">
      <c r="A1740" s="17"/>
      <c r="B1740" s="12"/>
      <c r="C1740" s="16">
        <f>IF($B1740="","",IFERROR(INDEX('Products'!$B$6:$B$505,MATCH($B1740,'Products'!$A$6:$A$505,0)),"Unknown code"))</f>
      </c>
      <c r="D1740" s="12"/>
      <c r="E1740" s="14"/>
      <c r="F1740" s="14"/>
      <c r="G1740" s="15">
        <f>IF(OR($B1740="",$D1740=""),"",IF($F1740&lt;&gt;"",$F1740,IFERROR(IF($D1740="In",INDEX('Products'!$E$6:$E$505,MATCH($B1740,'Products'!$A$6:$A$505,0)),INDEX('Products'!$F$6:$F$505,MATCH($B1740,'Products'!$A$6:$A$505,0))),"")))</f>
      </c>
      <c r="H1740" s="15">
        <f>IF(OR($E1740="",$G1740=""),"",$E1740*$G1740)</f>
      </c>
      <c r="I1740" s="15">
        <f>IF(AND($D1740="Out",$E1740&lt;&gt;"",$G1740&lt;&gt;""),$E1740*($G1740-IFERROR(INDEX('Products'!$E$6:$E$505,MATCH($B1740,'Products'!$A$6:$A$505,0)),0)),"")</f>
      </c>
      <c r="J1740" s="12"/>
    </row>
    <row r="1741" spans="1:10" x14ac:dyDescent="0.25">
      <c r="A1741" s="17"/>
      <c r="B1741" s="12"/>
      <c r="C1741" s="16">
        <f>IF($B1741="","",IFERROR(INDEX('Products'!$B$6:$B$505,MATCH($B1741,'Products'!$A$6:$A$505,0)),"Unknown code"))</f>
      </c>
      <c r="D1741" s="12"/>
      <c r="E1741" s="14"/>
      <c r="F1741" s="14"/>
      <c r="G1741" s="15">
        <f>IF(OR($B1741="",$D1741=""),"",IF($F1741&lt;&gt;"",$F1741,IFERROR(IF($D1741="In",INDEX('Products'!$E$6:$E$505,MATCH($B1741,'Products'!$A$6:$A$505,0)),INDEX('Products'!$F$6:$F$505,MATCH($B1741,'Products'!$A$6:$A$505,0))),"")))</f>
      </c>
      <c r="H1741" s="15">
        <f>IF(OR($E1741="",$G1741=""),"",$E1741*$G1741)</f>
      </c>
      <c r="I1741" s="15">
        <f>IF(AND($D1741="Out",$E1741&lt;&gt;"",$G1741&lt;&gt;""),$E1741*($G1741-IFERROR(INDEX('Products'!$E$6:$E$505,MATCH($B1741,'Products'!$A$6:$A$505,0)),0)),"")</f>
      </c>
      <c r="J1741" s="12"/>
    </row>
    <row r="1742" spans="1:10" x14ac:dyDescent="0.25">
      <c r="A1742" s="17"/>
      <c r="B1742" s="12"/>
      <c r="C1742" s="16">
        <f>IF($B1742="","",IFERROR(INDEX('Products'!$B$6:$B$505,MATCH($B1742,'Products'!$A$6:$A$505,0)),"Unknown code"))</f>
      </c>
      <c r="D1742" s="12"/>
      <c r="E1742" s="14"/>
      <c r="F1742" s="14"/>
      <c r="G1742" s="15">
        <f>IF(OR($B1742="",$D1742=""),"",IF($F1742&lt;&gt;"",$F1742,IFERROR(IF($D1742="In",INDEX('Products'!$E$6:$E$505,MATCH($B1742,'Products'!$A$6:$A$505,0)),INDEX('Products'!$F$6:$F$505,MATCH($B1742,'Products'!$A$6:$A$505,0))),"")))</f>
      </c>
      <c r="H1742" s="15">
        <f>IF(OR($E1742="",$G1742=""),"",$E1742*$G1742)</f>
      </c>
      <c r="I1742" s="15">
        <f>IF(AND($D1742="Out",$E1742&lt;&gt;"",$G1742&lt;&gt;""),$E1742*($G1742-IFERROR(INDEX('Products'!$E$6:$E$505,MATCH($B1742,'Products'!$A$6:$A$505,0)),0)),"")</f>
      </c>
      <c r="J1742" s="12"/>
    </row>
    <row r="1743" spans="1:10" x14ac:dyDescent="0.25">
      <c r="A1743" s="17"/>
      <c r="B1743" s="12"/>
      <c r="C1743" s="16">
        <f>IF($B1743="","",IFERROR(INDEX('Products'!$B$6:$B$505,MATCH($B1743,'Products'!$A$6:$A$505,0)),"Unknown code"))</f>
      </c>
      <c r="D1743" s="12"/>
      <c r="E1743" s="14"/>
      <c r="F1743" s="14"/>
      <c r="G1743" s="15">
        <f>IF(OR($B1743="",$D1743=""),"",IF($F1743&lt;&gt;"",$F1743,IFERROR(IF($D1743="In",INDEX('Products'!$E$6:$E$505,MATCH($B1743,'Products'!$A$6:$A$505,0)),INDEX('Products'!$F$6:$F$505,MATCH($B1743,'Products'!$A$6:$A$505,0))),"")))</f>
      </c>
      <c r="H1743" s="15">
        <f>IF(OR($E1743="",$G1743=""),"",$E1743*$G1743)</f>
      </c>
      <c r="I1743" s="15">
        <f>IF(AND($D1743="Out",$E1743&lt;&gt;"",$G1743&lt;&gt;""),$E1743*($G1743-IFERROR(INDEX('Products'!$E$6:$E$505,MATCH($B1743,'Products'!$A$6:$A$505,0)),0)),"")</f>
      </c>
      <c r="J1743" s="12"/>
    </row>
    <row r="1744" spans="1:10" x14ac:dyDescent="0.25">
      <c r="A1744" s="17"/>
      <c r="B1744" s="12"/>
      <c r="C1744" s="16">
        <f>IF($B1744="","",IFERROR(INDEX('Products'!$B$6:$B$505,MATCH($B1744,'Products'!$A$6:$A$505,0)),"Unknown code"))</f>
      </c>
      <c r="D1744" s="12"/>
      <c r="E1744" s="14"/>
      <c r="F1744" s="14"/>
      <c r="G1744" s="15">
        <f>IF(OR($B1744="",$D1744=""),"",IF($F1744&lt;&gt;"",$F1744,IFERROR(IF($D1744="In",INDEX('Products'!$E$6:$E$505,MATCH($B1744,'Products'!$A$6:$A$505,0)),INDEX('Products'!$F$6:$F$505,MATCH($B1744,'Products'!$A$6:$A$505,0))),"")))</f>
      </c>
      <c r="H1744" s="15">
        <f>IF(OR($E1744="",$G1744=""),"",$E1744*$G1744)</f>
      </c>
      <c r="I1744" s="15">
        <f>IF(AND($D1744="Out",$E1744&lt;&gt;"",$G1744&lt;&gt;""),$E1744*($G1744-IFERROR(INDEX('Products'!$E$6:$E$505,MATCH($B1744,'Products'!$A$6:$A$505,0)),0)),"")</f>
      </c>
      <c r="J1744" s="12"/>
    </row>
    <row r="1745" spans="1:10" x14ac:dyDescent="0.25">
      <c r="A1745" s="17"/>
      <c r="B1745" s="12"/>
      <c r="C1745" s="16">
        <f>IF($B1745="","",IFERROR(INDEX('Products'!$B$6:$B$505,MATCH($B1745,'Products'!$A$6:$A$505,0)),"Unknown code"))</f>
      </c>
      <c r="D1745" s="12"/>
      <c r="E1745" s="14"/>
      <c r="F1745" s="14"/>
      <c r="G1745" s="15">
        <f>IF(OR($B1745="",$D1745=""),"",IF($F1745&lt;&gt;"",$F1745,IFERROR(IF($D1745="In",INDEX('Products'!$E$6:$E$505,MATCH($B1745,'Products'!$A$6:$A$505,0)),INDEX('Products'!$F$6:$F$505,MATCH($B1745,'Products'!$A$6:$A$505,0))),"")))</f>
      </c>
      <c r="H1745" s="15">
        <f>IF(OR($E1745="",$G1745=""),"",$E1745*$G1745)</f>
      </c>
      <c r="I1745" s="15">
        <f>IF(AND($D1745="Out",$E1745&lt;&gt;"",$G1745&lt;&gt;""),$E1745*($G1745-IFERROR(INDEX('Products'!$E$6:$E$505,MATCH($B1745,'Products'!$A$6:$A$505,0)),0)),"")</f>
      </c>
      <c r="J1745" s="12"/>
    </row>
    <row r="1746" spans="1:10" x14ac:dyDescent="0.25">
      <c r="A1746" s="17"/>
      <c r="B1746" s="12"/>
      <c r="C1746" s="16">
        <f>IF($B1746="","",IFERROR(INDEX('Products'!$B$6:$B$505,MATCH($B1746,'Products'!$A$6:$A$505,0)),"Unknown code"))</f>
      </c>
      <c r="D1746" s="12"/>
      <c r="E1746" s="14"/>
      <c r="F1746" s="14"/>
      <c r="G1746" s="15">
        <f>IF(OR($B1746="",$D1746=""),"",IF($F1746&lt;&gt;"",$F1746,IFERROR(IF($D1746="In",INDEX('Products'!$E$6:$E$505,MATCH($B1746,'Products'!$A$6:$A$505,0)),INDEX('Products'!$F$6:$F$505,MATCH($B1746,'Products'!$A$6:$A$505,0))),"")))</f>
      </c>
      <c r="H1746" s="15">
        <f>IF(OR($E1746="",$G1746=""),"",$E1746*$G1746)</f>
      </c>
      <c r="I1746" s="15">
        <f>IF(AND($D1746="Out",$E1746&lt;&gt;"",$G1746&lt;&gt;""),$E1746*($G1746-IFERROR(INDEX('Products'!$E$6:$E$505,MATCH($B1746,'Products'!$A$6:$A$505,0)),0)),"")</f>
      </c>
      <c r="J1746" s="12"/>
    </row>
    <row r="1747" spans="1:10" x14ac:dyDescent="0.25">
      <c r="A1747" s="17"/>
      <c r="B1747" s="12"/>
      <c r="C1747" s="16">
        <f>IF($B1747="","",IFERROR(INDEX('Products'!$B$6:$B$505,MATCH($B1747,'Products'!$A$6:$A$505,0)),"Unknown code"))</f>
      </c>
      <c r="D1747" s="12"/>
      <c r="E1747" s="14"/>
      <c r="F1747" s="14"/>
      <c r="G1747" s="15">
        <f>IF(OR($B1747="",$D1747=""),"",IF($F1747&lt;&gt;"",$F1747,IFERROR(IF($D1747="In",INDEX('Products'!$E$6:$E$505,MATCH($B1747,'Products'!$A$6:$A$505,0)),INDEX('Products'!$F$6:$F$505,MATCH($B1747,'Products'!$A$6:$A$505,0))),"")))</f>
      </c>
      <c r="H1747" s="15">
        <f>IF(OR($E1747="",$G1747=""),"",$E1747*$G1747)</f>
      </c>
      <c r="I1747" s="15">
        <f>IF(AND($D1747="Out",$E1747&lt;&gt;"",$G1747&lt;&gt;""),$E1747*($G1747-IFERROR(INDEX('Products'!$E$6:$E$505,MATCH($B1747,'Products'!$A$6:$A$505,0)),0)),"")</f>
      </c>
      <c r="J1747" s="12"/>
    </row>
    <row r="1748" spans="1:10" x14ac:dyDescent="0.25">
      <c r="A1748" s="17"/>
      <c r="B1748" s="12"/>
      <c r="C1748" s="16">
        <f>IF($B1748="","",IFERROR(INDEX('Products'!$B$6:$B$505,MATCH($B1748,'Products'!$A$6:$A$505,0)),"Unknown code"))</f>
      </c>
      <c r="D1748" s="12"/>
      <c r="E1748" s="14"/>
      <c r="F1748" s="14"/>
      <c r="G1748" s="15">
        <f>IF(OR($B1748="",$D1748=""),"",IF($F1748&lt;&gt;"",$F1748,IFERROR(IF($D1748="In",INDEX('Products'!$E$6:$E$505,MATCH($B1748,'Products'!$A$6:$A$505,0)),INDEX('Products'!$F$6:$F$505,MATCH($B1748,'Products'!$A$6:$A$505,0))),"")))</f>
      </c>
      <c r="H1748" s="15">
        <f>IF(OR($E1748="",$G1748=""),"",$E1748*$G1748)</f>
      </c>
      <c r="I1748" s="15">
        <f>IF(AND($D1748="Out",$E1748&lt;&gt;"",$G1748&lt;&gt;""),$E1748*($G1748-IFERROR(INDEX('Products'!$E$6:$E$505,MATCH($B1748,'Products'!$A$6:$A$505,0)),0)),"")</f>
      </c>
      <c r="J1748" s="12"/>
    </row>
    <row r="1749" spans="1:10" x14ac:dyDescent="0.25">
      <c r="A1749" s="17"/>
      <c r="B1749" s="12"/>
      <c r="C1749" s="16">
        <f>IF($B1749="","",IFERROR(INDEX('Products'!$B$6:$B$505,MATCH($B1749,'Products'!$A$6:$A$505,0)),"Unknown code"))</f>
      </c>
      <c r="D1749" s="12"/>
      <c r="E1749" s="14"/>
      <c r="F1749" s="14"/>
      <c r="G1749" s="15">
        <f>IF(OR($B1749="",$D1749=""),"",IF($F1749&lt;&gt;"",$F1749,IFERROR(IF($D1749="In",INDEX('Products'!$E$6:$E$505,MATCH($B1749,'Products'!$A$6:$A$505,0)),INDEX('Products'!$F$6:$F$505,MATCH($B1749,'Products'!$A$6:$A$505,0))),"")))</f>
      </c>
      <c r="H1749" s="15">
        <f>IF(OR($E1749="",$G1749=""),"",$E1749*$G1749)</f>
      </c>
      <c r="I1749" s="15">
        <f>IF(AND($D1749="Out",$E1749&lt;&gt;"",$G1749&lt;&gt;""),$E1749*($G1749-IFERROR(INDEX('Products'!$E$6:$E$505,MATCH($B1749,'Products'!$A$6:$A$505,0)),0)),"")</f>
      </c>
      <c r="J1749" s="12"/>
    </row>
    <row r="1750" spans="1:10" x14ac:dyDescent="0.25">
      <c r="A1750" s="17"/>
      <c r="B1750" s="12"/>
      <c r="C1750" s="16">
        <f>IF($B1750="","",IFERROR(INDEX('Products'!$B$6:$B$505,MATCH($B1750,'Products'!$A$6:$A$505,0)),"Unknown code"))</f>
      </c>
      <c r="D1750" s="12"/>
      <c r="E1750" s="14"/>
      <c r="F1750" s="14"/>
      <c r="G1750" s="15">
        <f>IF(OR($B1750="",$D1750=""),"",IF($F1750&lt;&gt;"",$F1750,IFERROR(IF($D1750="In",INDEX('Products'!$E$6:$E$505,MATCH($B1750,'Products'!$A$6:$A$505,0)),INDEX('Products'!$F$6:$F$505,MATCH($B1750,'Products'!$A$6:$A$505,0))),"")))</f>
      </c>
      <c r="H1750" s="15">
        <f>IF(OR($E1750="",$G1750=""),"",$E1750*$G1750)</f>
      </c>
      <c r="I1750" s="15">
        <f>IF(AND($D1750="Out",$E1750&lt;&gt;"",$G1750&lt;&gt;""),$E1750*($G1750-IFERROR(INDEX('Products'!$E$6:$E$505,MATCH($B1750,'Products'!$A$6:$A$505,0)),0)),"")</f>
      </c>
      <c r="J1750" s="12"/>
    </row>
    <row r="1751" spans="1:10" x14ac:dyDescent="0.25">
      <c r="A1751" s="17"/>
      <c r="B1751" s="12"/>
      <c r="C1751" s="16">
        <f>IF($B1751="","",IFERROR(INDEX('Products'!$B$6:$B$505,MATCH($B1751,'Products'!$A$6:$A$505,0)),"Unknown code"))</f>
      </c>
      <c r="D1751" s="12"/>
      <c r="E1751" s="14"/>
      <c r="F1751" s="14"/>
      <c r="G1751" s="15">
        <f>IF(OR($B1751="",$D1751=""),"",IF($F1751&lt;&gt;"",$F1751,IFERROR(IF($D1751="In",INDEX('Products'!$E$6:$E$505,MATCH($B1751,'Products'!$A$6:$A$505,0)),INDEX('Products'!$F$6:$F$505,MATCH($B1751,'Products'!$A$6:$A$505,0))),"")))</f>
      </c>
      <c r="H1751" s="15">
        <f>IF(OR($E1751="",$G1751=""),"",$E1751*$G1751)</f>
      </c>
      <c r="I1751" s="15">
        <f>IF(AND($D1751="Out",$E1751&lt;&gt;"",$G1751&lt;&gt;""),$E1751*($G1751-IFERROR(INDEX('Products'!$E$6:$E$505,MATCH($B1751,'Products'!$A$6:$A$505,0)),0)),"")</f>
      </c>
      <c r="J1751" s="12"/>
    </row>
    <row r="1752" spans="1:10" x14ac:dyDescent="0.25">
      <c r="A1752" s="17"/>
      <c r="B1752" s="12"/>
      <c r="C1752" s="16">
        <f>IF($B1752="","",IFERROR(INDEX('Products'!$B$6:$B$505,MATCH($B1752,'Products'!$A$6:$A$505,0)),"Unknown code"))</f>
      </c>
      <c r="D1752" s="12"/>
      <c r="E1752" s="14"/>
      <c r="F1752" s="14"/>
      <c r="G1752" s="15">
        <f>IF(OR($B1752="",$D1752=""),"",IF($F1752&lt;&gt;"",$F1752,IFERROR(IF($D1752="In",INDEX('Products'!$E$6:$E$505,MATCH($B1752,'Products'!$A$6:$A$505,0)),INDEX('Products'!$F$6:$F$505,MATCH($B1752,'Products'!$A$6:$A$505,0))),"")))</f>
      </c>
      <c r="H1752" s="15">
        <f>IF(OR($E1752="",$G1752=""),"",$E1752*$G1752)</f>
      </c>
      <c r="I1752" s="15">
        <f>IF(AND($D1752="Out",$E1752&lt;&gt;"",$G1752&lt;&gt;""),$E1752*($G1752-IFERROR(INDEX('Products'!$E$6:$E$505,MATCH($B1752,'Products'!$A$6:$A$505,0)),0)),"")</f>
      </c>
      <c r="J1752" s="12"/>
    </row>
    <row r="1753" spans="1:10" x14ac:dyDescent="0.25">
      <c r="A1753" s="17"/>
      <c r="B1753" s="12"/>
      <c r="C1753" s="16">
        <f>IF($B1753="","",IFERROR(INDEX('Products'!$B$6:$B$505,MATCH($B1753,'Products'!$A$6:$A$505,0)),"Unknown code"))</f>
      </c>
      <c r="D1753" s="12"/>
      <c r="E1753" s="14"/>
      <c r="F1753" s="14"/>
      <c r="G1753" s="15">
        <f>IF(OR($B1753="",$D1753=""),"",IF($F1753&lt;&gt;"",$F1753,IFERROR(IF($D1753="In",INDEX('Products'!$E$6:$E$505,MATCH($B1753,'Products'!$A$6:$A$505,0)),INDEX('Products'!$F$6:$F$505,MATCH($B1753,'Products'!$A$6:$A$505,0))),"")))</f>
      </c>
      <c r="H1753" s="15">
        <f>IF(OR($E1753="",$G1753=""),"",$E1753*$G1753)</f>
      </c>
      <c r="I1753" s="15">
        <f>IF(AND($D1753="Out",$E1753&lt;&gt;"",$G1753&lt;&gt;""),$E1753*($G1753-IFERROR(INDEX('Products'!$E$6:$E$505,MATCH($B1753,'Products'!$A$6:$A$505,0)),0)),"")</f>
      </c>
      <c r="J1753" s="12"/>
    </row>
    <row r="1754" spans="1:10" x14ac:dyDescent="0.25">
      <c r="A1754" s="17"/>
      <c r="B1754" s="12"/>
      <c r="C1754" s="16">
        <f>IF($B1754="","",IFERROR(INDEX('Products'!$B$6:$B$505,MATCH($B1754,'Products'!$A$6:$A$505,0)),"Unknown code"))</f>
      </c>
      <c r="D1754" s="12"/>
      <c r="E1754" s="14"/>
      <c r="F1754" s="14"/>
      <c r="G1754" s="15">
        <f>IF(OR($B1754="",$D1754=""),"",IF($F1754&lt;&gt;"",$F1754,IFERROR(IF($D1754="In",INDEX('Products'!$E$6:$E$505,MATCH($B1754,'Products'!$A$6:$A$505,0)),INDEX('Products'!$F$6:$F$505,MATCH($B1754,'Products'!$A$6:$A$505,0))),"")))</f>
      </c>
      <c r="H1754" s="15">
        <f>IF(OR($E1754="",$G1754=""),"",$E1754*$G1754)</f>
      </c>
      <c r="I1754" s="15">
        <f>IF(AND($D1754="Out",$E1754&lt;&gt;"",$G1754&lt;&gt;""),$E1754*($G1754-IFERROR(INDEX('Products'!$E$6:$E$505,MATCH($B1754,'Products'!$A$6:$A$505,0)),0)),"")</f>
      </c>
      <c r="J1754" s="12"/>
    </row>
    <row r="1755" spans="1:10" x14ac:dyDescent="0.25">
      <c r="A1755" s="17"/>
      <c r="B1755" s="12"/>
      <c r="C1755" s="16">
        <f>IF($B1755="","",IFERROR(INDEX('Products'!$B$6:$B$505,MATCH($B1755,'Products'!$A$6:$A$505,0)),"Unknown code"))</f>
      </c>
      <c r="D1755" s="12"/>
      <c r="E1755" s="14"/>
      <c r="F1755" s="14"/>
      <c r="G1755" s="15">
        <f>IF(OR($B1755="",$D1755=""),"",IF($F1755&lt;&gt;"",$F1755,IFERROR(IF($D1755="In",INDEX('Products'!$E$6:$E$505,MATCH($B1755,'Products'!$A$6:$A$505,0)),INDEX('Products'!$F$6:$F$505,MATCH($B1755,'Products'!$A$6:$A$505,0))),"")))</f>
      </c>
      <c r="H1755" s="15">
        <f>IF(OR($E1755="",$G1755=""),"",$E1755*$G1755)</f>
      </c>
      <c r="I1755" s="15">
        <f>IF(AND($D1755="Out",$E1755&lt;&gt;"",$G1755&lt;&gt;""),$E1755*($G1755-IFERROR(INDEX('Products'!$E$6:$E$505,MATCH($B1755,'Products'!$A$6:$A$505,0)),0)),"")</f>
      </c>
      <c r="J1755" s="12"/>
    </row>
    <row r="1756" spans="1:10" x14ac:dyDescent="0.25">
      <c r="A1756" s="17"/>
      <c r="B1756" s="12"/>
      <c r="C1756" s="16">
        <f>IF($B1756="","",IFERROR(INDEX('Products'!$B$6:$B$505,MATCH($B1756,'Products'!$A$6:$A$505,0)),"Unknown code"))</f>
      </c>
      <c r="D1756" s="12"/>
      <c r="E1756" s="14"/>
      <c r="F1756" s="14"/>
      <c r="G1756" s="15">
        <f>IF(OR($B1756="",$D1756=""),"",IF($F1756&lt;&gt;"",$F1756,IFERROR(IF($D1756="In",INDEX('Products'!$E$6:$E$505,MATCH($B1756,'Products'!$A$6:$A$505,0)),INDEX('Products'!$F$6:$F$505,MATCH($B1756,'Products'!$A$6:$A$505,0))),"")))</f>
      </c>
      <c r="H1756" s="15">
        <f>IF(OR($E1756="",$G1756=""),"",$E1756*$G1756)</f>
      </c>
      <c r="I1756" s="15">
        <f>IF(AND($D1756="Out",$E1756&lt;&gt;"",$G1756&lt;&gt;""),$E1756*($G1756-IFERROR(INDEX('Products'!$E$6:$E$505,MATCH($B1756,'Products'!$A$6:$A$505,0)),0)),"")</f>
      </c>
      <c r="J1756" s="12"/>
    </row>
    <row r="1757" spans="1:10" x14ac:dyDescent="0.25">
      <c r="A1757" s="17"/>
      <c r="B1757" s="12"/>
      <c r="C1757" s="16">
        <f>IF($B1757="","",IFERROR(INDEX('Products'!$B$6:$B$505,MATCH($B1757,'Products'!$A$6:$A$505,0)),"Unknown code"))</f>
      </c>
      <c r="D1757" s="12"/>
      <c r="E1757" s="14"/>
      <c r="F1757" s="14"/>
      <c r="G1757" s="15">
        <f>IF(OR($B1757="",$D1757=""),"",IF($F1757&lt;&gt;"",$F1757,IFERROR(IF($D1757="In",INDEX('Products'!$E$6:$E$505,MATCH($B1757,'Products'!$A$6:$A$505,0)),INDEX('Products'!$F$6:$F$505,MATCH($B1757,'Products'!$A$6:$A$505,0))),"")))</f>
      </c>
      <c r="H1757" s="15">
        <f>IF(OR($E1757="",$G1757=""),"",$E1757*$G1757)</f>
      </c>
      <c r="I1757" s="15">
        <f>IF(AND($D1757="Out",$E1757&lt;&gt;"",$G1757&lt;&gt;""),$E1757*($G1757-IFERROR(INDEX('Products'!$E$6:$E$505,MATCH($B1757,'Products'!$A$6:$A$505,0)),0)),"")</f>
      </c>
      <c r="J1757" s="12"/>
    </row>
    <row r="1758" spans="1:10" x14ac:dyDescent="0.25">
      <c r="A1758" s="17"/>
      <c r="B1758" s="12"/>
      <c r="C1758" s="16">
        <f>IF($B1758="","",IFERROR(INDEX('Products'!$B$6:$B$505,MATCH($B1758,'Products'!$A$6:$A$505,0)),"Unknown code"))</f>
      </c>
      <c r="D1758" s="12"/>
      <c r="E1758" s="14"/>
      <c r="F1758" s="14"/>
      <c r="G1758" s="15">
        <f>IF(OR($B1758="",$D1758=""),"",IF($F1758&lt;&gt;"",$F1758,IFERROR(IF($D1758="In",INDEX('Products'!$E$6:$E$505,MATCH($B1758,'Products'!$A$6:$A$505,0)),INDEX('Products'!$F$6:$F$505,MATCH($B1758,'Products'!$A$6:$A$505,0))),"")))</f>
      </c>
      <c r="H1758" s="15">
        <f>IF(OR($E1758="",$G1758=""),"",$E1758*$G1758)</f>
      </c>
      <c r="I1758" s="15">
        <f>IF(AND($D1758="Out",$E1758&lt;&gt;"",$G1758&lt;&gt;""),$E1758*($G1758-IFERROR(INDEX('Products'!$E$6:$E$505,MATCH($B1758,'Products'!$A$6:$A$505,0)),0)),"")</f>
      </c>
      <c r="J1758" s="12"/>
    </row>
    <row r="1759" spans="1:10" x14ac:dyDescent="0.25">
      <c r="A1759" s="17"/>
      <c r="B1759" s="12"/>
      <c r="C1759" s="16">
        <f>IF($B1759="","",IFERROR(INDEX('Products'!$B$6:$B$505,MATCH($B1759,'Products'!$A$6:$A$505,0)),"Unknown code"))</f>
      </c>
      <c r="D1759" s="12"/>
      <c r="E1759" s="14"/>
      <c r="F1759" s="14"/>
      <c r="G1759" s="15">
        <f>IF(OR($B1759="",$D1759=""),"",IF($F1759&lt;&gt;"",$F1759,IFERROR(IF($D1759="In",INDEX('Products'!$E$6:$E$505,MATCH($B1759,'Products'!$A$6:$A$505,0)),INDEX('Products'!$F$6:$F$505,MATCH($B1759,'Products'!$A$6:$A$505,0))),"")))</f>
      </c>
      <c r="H1759" s="15">
        <f>IF(OR($E1759="",$G1759=""),"",$E1759*$G1759)</f>
      </c>
      <c r="I1759" s="15">
        <f>IF(AND($D1759="Out",$E1759&lt;&gt;"",$G1759&lt;&gt;""),$E1759*($G1759-IFERROR(INDEX('Products'!$E$6:$E$505,MATCH($B1759,'Products'!$A$6:$A$505,0)),0)),"")</f>
      </c>
      <c r="J1759" s="12"/>
    </row>
    <row r="1760" spans="1:10" x14ac:dyDescent="0.25">
      <c r="A1760" s="17"/>
      <c r="B1760" s="12"/>
      <c r="C1760" s="16">
        <f>IF($B1760="","",IFERROR(INDEX('Products'!$B$6:$B$505,MATCH($B1760,'Products'!$A$6:$A$505,0)),"Unknown code"))</f>
      </c>
      <c r="D1760" s="12"/>
      <c r="E1760" s="14"/>
      <c r="F1760" s="14"/>
      <c r="G1760" s="15">
        <f>IF(OR($B1760="",$D1760=""),"",IF($F1760&lt;&gt;"",$F1760,IFERROR(IF($D1760="In",INDEX('Products'!$E$6:$E$505,MATCH($B1760,'Products'!$A$6:$A$505,0)),INDEX('Products'!$F$6:$F$505,MATCH($B1760,'Products'!$A$6:$A$505,0))),"")))</f>
      </c>
      <c r="H1760" s="15">
        <f>IF(OR($E1760="",$G1760=""),"",$E1760*$G1760)</f>
      </c>
      <c r="I1760" s="15">
        <f>IF(AND($D1760="Out",$E1760&lt;&gt;"",$G1760&lt;&gt;""),$E1760*($G1760-IFERROR(INDEX('Products'!$E$6:$E$505,MATCH($B1760,'Products'!$A$6:$A$505,0)),0)),"")</f>
      </c>
      <c r="J1760" s="12"/>
    </row>
    <row r="1761" spans="1:10" x14ac:dyDescent="0.25">
      <c r="A1761" s="17"/>
      <c r="B1761" s="12"/>
      <c r="C1761" s="16">
        <f>IF($B1761="","",IFERROR(INDEX('Products'!$B$6:$B$505,MATCH($B1761,'Products'!$A$6:$A$505,0)),"Unknown code"))</f>
      </c>
      <c r="D1761" s="12"/>
      <c r="E1761" s="14"/>
      <c r="F1761" s="14"/>
      <c r="G1761" s="15">
        <f>IF(OR($B1761="",$D1761=""),"",IF($F1761&lt;&gt;"",$F1761,IFERROR(IF($D1761="In",INDEX('Products'!$E$6:$E$505,MATCH($B1761,'Products'!$A$6:$A$505,0)),INDEX('Products'!$F$6:$F$505,MATCH($B1761,'Products'!$A$6:$A$505,0))),"")))</f>
      </c>
      <c r="H1761" s="15">
        <f>IF(OR($E1761="",$G1761=""),"",$E1761*$G1761)</f>
      </c>
      <c r="I1761" s="15">
        <f>IF(AND($D1761="Out",$E1761&lt;&gt;"",$G1761&lt;&gt;""),$E1761*($G1761-IFERROR(INDEX('Products'!$E$6:$E$505,MATCH($B1761,'Products'!$A$6:$A$505,0)),0)),"")</f>
      </c>
      <c r="J1761" s="12"/>
    </row>
    <row r="1762" spans="1:10" x14ac:dyDescent="0.25">
      <c r="A1762" s="17"/>
      <c r="B1762" s="12"/>
      <c r="C1762" s="16">
        <f>IF($B1762="","",IFERROR(INDEX('Products'!$B$6:$B$505,MATCH($B1762,'Products'!$A$6:$A$505,0)),"Unknown code"))</f>
      </c>
      <c r="D1762" s="12"/>
      <c r="E1762" s="14"/>
      <c r="F1762" s="14"/>
      <c r="G1762" s="15">
        <f>IF(OR($B1762="",$D1762=""),"",IF($F1762&lt;&gt;"",$F1762,IFERROR(IF($D1762="In",INDEX('Products'!$E$6:$E$505,MATCH($B1762,'Products'!$A$6:$A$505,0)),INDEX('Products'!$F$6:$F$505,MATCH($B1762,'Products'!$A$6:$A$505,0))),"")))</f>
      </c>
      <c r="H1762" s="15">
        <f>IF(OR($E1762="",$G1762=""),"",$E1762*$G1762)</f>
      </c>
      <c r="I1762" s="15">
        <f>IF(AND($D1762="Out",$E1762&lt;&gt;"",$G1762&lt;&gt;""),$E1762*($G1762-IFERROR(INDEX('Products'!$E$6:$E$505,MATCH($B1762,'Products'!$A$6:$A$505,0)),0)),"")</f>
      </c>
      <c r="J1762" s="12"/>
    </row>
    <row r="1763" spans="1:10" x14ac:dyDescent="0.25">
      <c r="A1763" s="17"/>
      <c r="B1763" s="12"/>
      <c r="C1763" s="16">
        <f>IF($B1763="","",IFERROR(INDEX('Products'!$B$6:$B$505,MATCH($B1763,'Products'!$A$6:$A$505,0)),"Unknown code"))</f>
      </c>
      <c r="D1763" s="12"/>
      <c r="E1763" s="14"/>
      <c r="F1763" s="14"/>
      <c r="G1763" s="15">
        <f>IF(OR($B1763="",$D1763=""),"",IF($F1763&lt;&gt;"",$F1763,IFERROR(IF($D1763="In",INDEX('Products'!$E$6:$E$505,MATCH($B1763,'Products'!$A$6:$A$505,0)),INDEX('Products'!$F$6:$F$505,MATCH($B1763,'Products'!$A$6:$A$505,0))),"")))</f>
      </c>
      <c r="H1763" s="15">
        <f>IF(OR($E1763="",$G1763=""),"",$E1763*$G1763)</f>
      </c>
      <c r="I1763" s="15">
        <f>IF(AND($D1763="Out",$E1763&lt;&gt;"",$G1763&lt;&gt;""),$E1763*($G1763-IFERROR(INDEX('Products'!$E$6:$E$505,MATCH($B1763,'Products'!$A$6:$A$505,0)),0)),"")</f>
      </c>
      <c r="J1763" s="12"/>
    </row>
    <row r="1764" spans="1:10" x14ac:dyDescent="0.25">
      <c r="A1764" s="17"/>
      <c r="B1764" s="12"/>
      <c r="C1764" s="16">
        <f>IF($B1764="","",IFERROR(INDEX('Products'!$B$6:$B$505,MATCH($B1764,'Products'!$A$6:$A$505,0)),"Unknown code"))</f>
      </c>
      <c r="D1764" s="12"/>
      <c r="E1764" s="14"/>
      <c r="F1764" s="14"/>
      <c r="G1764" s="15">
        <f>IF(OR($B1764="",$D1764=""),"",IF($F1764&lt;&gt;"",$F1764,IFERROR(IF($D1764="In",INDEX('Products'!$E$6:$E$505,MATCH($B1764,'Products'!$A$6:$A$505,0)),INDEX('Products'!$F$6:$F$505,MATCH($B1764,'Products'!$A$6:$A$505,0))),"")))</f>
      </c>
      <c r="H1764" s="15">
        <f>IF(OR($E1764="",$G1764=""),"",$E1764*$G1764)</f>
      </c>
      <c r="I1764" s="15">
        <f>IF(AND($D1764="Out",$E1764&lt;&gt;"",$G1764&lt;&gt;""),$E1764*($G1764-IFERROR(INDEX('Products'!$E$6:$E$505,MATCH($B1764,'Products'!$A$6:$A$505,0)),0)),"")</f>
      </c>
      <c r="J1764" s="12"/>
    </row>
    <row r="1765" spans="1:10" x14ac:dyDescent="0.25">
      <c r="A1765" s="17"/>
      <c r="B1765" s="12"/>
      <c r="C1765" s="16">
        <f>IF($B1765="","",IFERROR(INDEX('Products'!$B$6:$B$505,MATCH($B1765,'Products'!$A$6:$A$505,0)),"Unknown code"))</f>
      </c>
      <c r="D1765" s="12"/>
      <c r="E1765" s="14"/>
      <c r="F1765" s="14"/>
      <c r="G1765" s="15">
        <f>IF(OR($B1765="",$D1765=""),"",IF($F1765&lt;&gt;"",$F1765,IFERROR(IF($D1765="In",INDEX('Products'!$E$6:$E$505,MATCH($B1765,'Products'!$A$6:$A$505,0)),INDEX('Products'!$F$6:$F$505,MATCH($B1765,'Products'!$A$6:$A$505,0))),"")))</f>
      </c>
      <c r="H1765" s="15">
        <f>IF(OR($E1765="",$G1765=""),"",$E1765*$G1765)</f>
      </c>
      <c r="I1765" s="15">
        <f>IF(AND($D1765="Out",$E1765&lt;&gt;"",$G1765&lt;&gt;""),$E1765*($G1765-IFERROR(INDEX('Products'!$E$6:$E$505,MATCH($B1765,'Products'!$A$6:$A$505,0)),0)),"")</f>
      </c>
      <c r="J1765" s="12"/>
    </row>
    <row r="1766" spans="1:10" x14ac:dyDescent="0.25">
      <c r="A1766" s="17"/>
      <c r="B1766" s="12"/>
      <c r="C1766" s="16">
        <f>IF($B1766="","",IFERROR(INDEX('Products'!$B$6:$B$505,MATCH($B1766,'Products'!$A$6:$A$505,0)),"Unknown code"))</f>
      </c>
      <c r="D1766" s="12"/>
      <c r="E1766" s="14"/>
      <c r="F1766" s="14"/>
      <c r="G1766" s="15">
        <f>IF(OR($B1766="",$D1766=""),"",IF($F1766&lt;&gt;"",$F1766,IFERROR(IF($D1766="In",INDEX('Products'!$E$6:$E$505,MATCH($B1766,'Products'!$A$6:$A$505,0)),INDEX('Products'!$F$6:$F$505,MATCH($B1766,'Products'!$A$6:$A$505,0))),"")))</f>
      </c>
      <c r="H1766" s="15">
        <f>IF(OR($E1766="",$G1766=""),"",$E1766*$G1766)</f>
      </c>
      <c r="I1766" s="15">
        <f>IF(AND($D1766="Out",$E1766&lt;&gt;"",$G1766&lt;&gt;""),$E1766*($G1766-IFERROR(INDEX('Products'!$E$6:$E$505,MATCH($B1766,'Products'!$A$6:$A$505,0)),0)),"")</f>
      </c>
      <c r="J1766" s="12"/>
    </row>
    <row r="1767" spans="1:10" x14ac:dyDescent="0.25">
      <c r="A1767" s="17"/>
      <c r="B1767" s="12"/>
      <c r="C1767" s="16">
        <f>IF($B1767="","",IFERROR(INDEX('Products'!$B$6:$B$505,MATCH($B1767,'Products'!$A$6:$A$505,0)),"Unknown code"))</f>
      </c>
      <c r="D1767" s="12"/>
      <c r="E1767" s="14"/>
      <c r="F1767" s="14"/>
      <c r="G1767" s="15">
        <f>IF(OR($B1767="",$D1767=""),"",IF($F1767&lt;&gt;"",$F1767,IFERROR(IF($D1767="In",INDEX('Products'!$E$6:$E$505,MATCH($B1767,'Products'!$A$6:$A$505,0)),INDEX('Products'!$F$6:$F$505,MATCH($B1767,'Products'!$A$6:$A$505,0))),"")))</f>
      </c>
      <c r="H1767" s="15">
        <f>IF(OR($E1767="",$G1767=""),"",$E1767*$G1767)</f>
      </c>
      <c r="I1767" s="15">
        <f>IF(AND($D1767="Out",$E1767&lt;&gt;"",$G1767&lt;&gt;""),$E1767*($G1767-IFERROR(INDEX('Products'!$E$6:$E$505,MATCH($B1767,'Products'!$A$6:$A$505,0)),0)),"")</f>
      </c>
      <c r="J1767" s="12"/>
    </row>
    <row r="1768" spans="1:10" x14ac:dyDescent="0.25">
      <c r="A1768" s="17"/>
      <c r="B1768" s="12"/>
      <c r="C1768" s="16">
        <f>IF($B1768="","",IFERROR(INDEX('Products'!$B$6:$B$505,MATCH($B1768,'Products'!$A$6:$A$505,0)),"Unknown code"))</f>
      </c>
      <c r="D1768" s="12"/>
      <c r="E1768" s="14"/>
      <c r="F1768" s="14"/>
      <c r="G1768" s="15">
        <f>IF(OR($B1768="",$D1768=""),"",IF($F1768&lt;&gt;"",$F1768,IFERROR(IF($D1768="In",INDEX('Products'!$E$6:$E$505,MATCH($B1768,'Products'!$A$6:$A$505,0)),INDEX('Products'!$F$6:$F$505,MATCH($B1768,'Products'!$A$6:$A$505,0))),"")))</f>
      </c>
      <c r="H1768" s="15">
        <f>IF(OR($E1768="",$G1768=""),"",$E1768*$G1768)</f>
      </c>
      <c r="I1768" s="15">
        <f>IF(AND($D1768="Out",$E1768&lt;&gt;"",$G1768&lt;&gt;""),$E1768*($G1768-IFERROR(INDEX('Products'!$E$6:$E$505,MATCH($B1768,'Products'!$A$6:$A$505,0)),0)),"")</f>
      </c>
      <c r="J1768" s="12"/>
    </row>
    <row r="1769" spans="1:10" x14ac:dyDescent="0.25">
      <c r="A1769" s="17"/>
      <c r="B1769" s="12"/>
      <c r="C1769" s="16">
        <f>IF($B1769="","",IFERROR(INDEX('Products'!$B$6:$B$505,MATCH($B1769,'Products'!$A$6:$A$505,0)),"Unknown code"))</f>
      </c>
      <c r="D1769" s="12"/>
      <c r="E1769" s="14"/>
      <c r="F1769" s="14"/>
      <c r="G1769" s="15">
        <f>IF(OR($B1769="",$D1769=""),"",IF($F1769&lt;&gt;"",$F1769,IFERROR(IF($D1769="In",INDEX('Products'!$E$6:$E$505,MATCH($B1769,'Products'!$A$6:$A$505,0)),INDEX('Products'!$F$6:$F$505,MATCH($B1769,'Products'!$A$6:$A$505,0))),"")))</f>
      </c>
      <c r="H1769" s="15">
        <f>IF(OR($E1769="",$G1769=""),"",$E1769*$G1769)</f>
      </c>
      <c r="I1769" s="15">
        <f>IF(AND($D1769="Out",$E1769&lt;&gt;"",$G1769&lt;&gt;""),$E1769*($G1769-IFERROR(INDEX('Products'!$E$6:$E$505,MATCH($B1769,'Products'!$A$6:$A$505,0)),0)),"")</f>
      </c>
      <c r="J1769" s="12"/>
    </row>
    <row r="1770" spans="1:10" x14ac:dyDescent="0.25">
      <c r="A1770" s="17"/>
      <c r="B1770" s="12"/>
      <c r="C1770" s="16">
        <f>IF($B1770="","",IFERROR(INDEX('Products'!$B$6:$B$505,MATCH($B1770,'Products'!$A$6:$A$505,0)),"Unknown code"))</f>
      </c>
      <c r="D1770" s="12"/>
      <c r="E1770" s="14"/>
      <c r="F1770" s="14"/>
      <c r="G1770" s="15">
        <f>IF(OR($B1770="",$D1770=""),"",IF($F1770&lt;&gt;"",$F1770,IFERROR(IF($D1770="In",INDEX('Products'!$E$6:$E$505,MATCH($B1770,'Products'!$A$6:$A$505,0)),INDEX('Products'!$F$6:$F$505,MATCH($B1770,'Products'!$A$6:$A$505,0))),"")))</f>
      </c>
      <c r="H1770" s="15">
        <f>IF(OR($E1770="",$G1770=""),"",$E1770*$G1770)</f>
      </c>
      <c r="I1770" s="15">
        <f>IF(AND($D1770="Out",$E1770&lt;&gt;"",$G1770&lt;&gt;""),$E1770*($G1770-IFERROR(INDEX('Products'!$E$6:$E$505,MATCH($B1770,'Products'!$A$6:$A$505,0)),0)),"")</f>
      </c>
      <c r="J1770" s="12"/>
    </row>
    <row r="1771" spans="1:10" x14ac:dyDescent="0.25">
      <c r="A1771" s="17"/>
      <c r="B1771" s="12"/>
      <c r="C1771" s="16">
        <f>IF($B1771="","",IFERROR(INDEX('Products'!$B$6:$B$505,MATCH($B1771,'Products'!$A$6:$A$505,0)),"Unknown code"))</f>
      </c>
      <c r="D1771" s="12"/>
      <c r="E1771" s="14"/>
      <c r="F1771" s="14"/>
      <c r="G1771" s="15">
        <f>IF(OR($B1771="",$D1771=""),"",IF($F1771&lt;&gt;"",$F1771,IFERROR(IF($D1771="In",INDEX('Products'!$E$6:$E$505,MATCH($B1771,'Products'!$A$6:$A$505,0)),INDEX('Products'!$F$6:$F$505,MATCH($B1771,'Products'!$A$6:$A$505,0))),"")))</f>
      </c>
      <c r="H1771" s="15">
        <f>IF(OR($E1771="",$G1771=""),"",$E1771*$G1771)</f>
      </c>
      <c r="I1771" s="15">
        <f>IF(AND($D1771="Out",$E1771&lt;&gt;"",$G1771&lt;&gt;""),$E1771*($G1771-IFERROR(INDEX('Products'!$E$6:$E$505,MATCH($B1771,'Products'!$A$6:$A$505,0)),0)),"")</f>
      </c>
      <c r="J1771" s="12"/>
    </row>
    <row r="1772" spans="1:10" x14ac:dyDescent="0.25">
      <c r="A1772" s="17"/>
      <c r="B1772" s="12"/>
      <c r="C1772" s="16">
        <f>IF($B1772="","",IFERROR(INDEX('Products'!$B$6:$B$505,MATCH($B1772,'Products'!$A$6:$A$505,0)),"Unknown code"))</f>
      </c>
      <c r="D1772" s="12"/>
      <c r="E1772" s="14"/>
      <c r="F1772" s="14"/>
      <c r="G1772" s="15">
        <f>IF(OR($B1772="",$D1772=""),"",IF($F1772&lt;&gt;"",$F1772,IFERROR(IF($D1772="In",INDEX('Products'!$E$6:$E$505,MATCH($B1772,'Products'!$A$6:$A$505,0)),INDEX('Products'!$F$6:$F$505,MATCH($B1772,'Products'!$A$6:$A$505,0))),"")))</f>
      </c>
      <c r="H1772" s="15">
        <f>IF(OR($E1772="",$G1772=""),"",$E1772*$G1772)</f>
      </c>
      <c r="I1772" s="15">
        <f>IF(AND($D1772="Out",$E1772&lt;&gt;"",$G1772&lt;&gt;""),$E1772*($G1772-IFERROR(INDEX('Products'!$E$6:$E$505,MATCH($B1772,'Products'!$A$6:$A$505,0)),0)),"")</f>
      </c>
      <c r="J1772" s="12"/>
    </row>
    <row r="1773" spans="1:10" x14ac:dyDescent="0.25">
      <c r="A1773" s="17"/>
      <c r="B1773" s="12"/>
      <c r="C1773" s="16">
        <f>IF($B1773="","",IFERROR(INDEX('Products'!$B$6:$B$505,MATCH($B1773,'Products'!$A$6:$A$505,0)),"Unknown code"))</f>
      </c>
      <c r="D1773" s="12"/>
      <c r="E1773" s="14"/>
      <c r="F1773" s="14"/>
      <c r="G1773" s="15">
        <f>IF(OR($B1773="",$D1773=""),"",IF($F1773&lt;&gt;"",$F1773,IFERROR(IF($D1773="In",INDEX('Products'!$E$6:$E$505,MATCH($B1773,'Products'!$A$6:$A$505,0)),INDEX('Products'!$F$6:$F$505,MATCH($B1773,'Products'!$A$6:$A$505,0))),"")))</f>
      </c>
      <c r="H1773" s="15">
        <f>IF(OR($E1773="",$G1773=""),"",$E1773*$G1773)</f>
      </c>
      <c r="I1773" s="15">
        <f>IF(AND($D1773="Out",$E1773&lt;&gt;"",$G1773&lt;&gt;""),$E1773*($G1773-IFERROR(INDEX('Products'!$E$6:$E$505,MATCH($B1773,'Products'!$A$6:$A$505,0)),0)),"")</f>
      </c>
      <c r="J1773" s="12"/>
    </row>
    <row r="1774" spans="1:10" x14ac:dyDescent="0.25">
      <c r="A1774" s="17"/>
      <c r="B1774" s="12"/>
      <c r="C1774" s="16">
        <f>IF($B1774="","",IFERROR(INDEX('Products'!$B$6:$B$505,MATCH($B1774,'Products'!$A$6:$A$505,0)),"Unknown code"))</f>
      </c>
      <c r="D1774" s="12"/>
      <c r="E1774" s="14"/>
      <c r="F1774" s="14"/>
      <c r="G1774" s="15">
        <f>IF(OR($B1774="",$D1774=""),"",IF($F1774&lt;&gt;"",$F1774,IFERROR(IF($D1774="In",INDEX('Products'!$E$6:$E$505,MATCH($B1774,'Products'!$A$6:$A$505,0)),INDEX('Products'!$F$6:$F$505,MATCH($B1774,'Products'!$A$6:$A$505,0))),"")))</f>
      </c>
      <c r="H1774" s="15">
        <f>IF(OR($E1774="",$G1774=""),"",$E1774*$G1774)</f>
      </c>
      <c r="I1774" s="15">
        <f>IF(AND($D1774="Out",$E1774&lt;&gt;"",$G1774&lt;&gt;""),$E1774*($G1774-IFERROR(INDEX('Products'!$E$6:$E$505,MATCH($B1774,'Products'!$A$6:$A$505,0)),0)),"")</f>
      </c>
      <c r="J1774" s="12"/>
    </row>
    <row r="1775" spans="1:10" x14ac:dyDescent="0.25">
      <c r="A1775" s="17"/>
      <c r="B1775" s="12"/>
      <c r="C1775" s="16">
        <f>IF($B1775="","",IFERROR(INDEX('Products'!$B$6:$B$505,MATCH($B1775,'Products'!$A$6:$A$505,0)),"Unknown code"))</f>
      </c>
      <c r="D1775" s="12"/>
      <c r="E1775" s="14"/>
      <c r="F1775" s="14"/>
      <c r="G1775" s="15">
        <f>IF(OR($B1775="",$D1775=""),"",IF($F1775&lt;&gt;"",$F1775,IFERROR(IF($D1775="In",INDEX('Products'!$E$6:$E$505,MATCH($B1775,'Products'!$A$6:$A$505,0)),INDEX('Products'!$F$6:$F$505,MATCH($B1775,'Products'!$A$6:$A$505,0))),"")))</f>
      </c>
      <c r="H1775" s="15">
        <f>IF(OR($E1775="",$G1775=""),"",$E1775*$G1775)</f>
      </c>
      <c r="I1775" s="15">
        <f>IF(AND($D1775="Out",$E1775&lt;&gt;"",$G1775&lt;&gt;""),$E1775*($G1775-IFERROR(INDEX('Products'!$E$6:$E$505,MATCH($B1775,'Products'!$A$6:$A$505,0)),0)),"")</f>
      </c>
      <c r="J1775" s="12"/>
    </row>
    <row r="1776" spans="1:10" x14ac:dyDescent="0.25">
      <c r="A1776" s="17"/>
      <c r="B1776" s="12"/>
      <c r="C1776" s="16">
        <f>IF($B1776="","",IFERROR(INDEX('Products'!$B$6:$B$505,MATCH($B1776,'Products'!$A$6:$A$505,0)),"Unknown code"))</f>
      </c>
      <c r="D1776" s="12"/>
      <c r="E1776" s="14"/>
      <c r="F1776" s="14"/>
      <c r="G1776" s="15">
        <f>IF(OR($B1776="",$D1776=""),"",IF($F1776&lt;&gt;"",$F1776,IFERROR(IF($D1776="In",INDEX('Products'!$E$6:$E$505,MATCH($B1776,'Products'!$A$6:$A$505,0)),INDEX('Products'!$F$6:$F$505,MATCH($B1776,'Products'!$A$6:$A$505,0))),"")))</f>
      </c>
      <c r="H1776" s="15">
        <f>IF(OR($E1776="",$G1776=""),"",$E1776*$G1776)</f>
      </c>
      <c r="I1776" s="15">
        <f>IF(AND($D1776="Out",$E1776&lt;&gt;"",$G1776&lt;&gt;""),$E1776*($G1776-IFERROR(INDEX('Products'!$E$6:$E$505,MATCH($B1776,'Products'!$A$6:$A$505,0)),0)),"")</f>
      </c>
      <c r="J1776" s="12"/>
    </row>
    <row r="1777" spans="1:10" x14ac:dyDescent="0.25">
      <c r="A1777" s="17"/>
      <c r="B1777" s="12"/>
      <c r="C1777" s="16">
        <f>IF($B1777="","",IFERROR(INDEX('Products'!$B$6:$B$505,MATCH($B1777,'Products'!$A$6:$A$505,0)),"Unknown code"))</f>
      </c>
      <c r="D1777" s="12"/>
      <c r="E1777" s="14"/>
      <c r="F1777" s="14"/>
      <c r="G1777" s="15">
        <f>IF(OR($B1777="",$D1777=""),"",IF($F1777&lt;&gt;"",$F1777,IFERROR(IF($D1777="In",INDEX('Products'!$E$6:$E$505,MATCH($B1777,'Products'!$A$6:$A$505,0)),INDEX('Products'!$F$6:$F$505,MATCH($B1777,'Products'!$A$6:$A$505,0))),"")))</f>
      </c>
      <c r="H1777" s="15">
        <f>IF(OR($E1777="",$G1777=""),"",$E1777*$G1777)</f>
      </c>
      <c r="I1777" s="15">
        <f>IF(AND($D1777="Out",$E1777&lt;&gt;"",$G1777&lt;&gt;""),$E1777*($G1777-IFERROR(INDEX('Products'!$E$6:$E$505,MATCH($B1777,'Products'!$A$6:$A$505,0)),0)),"")</f>
      </c>
      <c r="J1777" s="12"/>
    </row>
    <row r="1778" spans="1:10" x14ac:dyDescent="0.25">
      <c r="A1778" s="17"/>
      <c r="B1778" s="12"/>
      <c r="C1778" s="16">
        <f>IF($B1778="","",IFERROR(INDEX('Products'!$B$6:$B$505,MATCH($B1778,'Products'!$A$6:$A$505,0)),"Unknown code"))</f>
      </c>
      <c r="D1778" s="12"/>
      <c r="E1778" s="14"/>
      <c r="F1778" s="14"/>
      <c r="G1778" s="15">
        <f>IF(OR($B1778="",$D1778=""),"",IF($F1778&lt;&gt;"",$F1778,IFERROR(IF($D1778="In",INDEX('Products'!$E$6:$E$505,MATCH($B1778,'Products'!$A$6:$A$505,0)),INDEX('Products'!$F$6:$F$505,MATCH($B1778,'Products'!$A$6:$A$505,0))),"")))</f>
      </c>
      <c r="H1778" s="15">
        <f>IF(OR($E1778="",$G1778=""),"",$E1778*$G1778)</f>
      </c>
      <c r="I1778" s="15">
        <f>IF(AND($D1778="Out",$E1778&lt;&gt;"",$G1778&lt;&gt;""),$E1778*($G1778-IFERROR(INDEX('Products'!$E$6:$E$505,MATCH($B1778,'Products'!$A$6:$A$505,0)),0)),"")</f>
      </c>
      <c r="J1778" s="12"/>
    </row>
    <row r="1779" spans="1:10" x14ac:dyDescent="0.25">
      <c r="A1779" s="17"/>
      <c r="B1779" s="12"/>
      <c r="C1779" s="16">
        <f>IF($B1779="","",IFERROR(INDEX('Products'!$B$6:$B$505,MATCH($B1779,'Products'!$A$6:$A$505,0)),"Unknown code"))</f>
      </c>
      <c r="D1779" s="12"/>
      <c r="E1779" s="14"/>
      <c r="F1779" s="14"/>
      <c r="G1779" s="15">
        <f>IF(OR($B1779="",$D1779=""),"",IF($F1779&lt;&gt;"",$F1779,IFERROR(IF($D1779="In",INDEX('Products'!$E$6:$E$505,MATCH($B1779,'Products'!$A$6:$A$505,0)),INDEX('Products'!$F$6:$F$505,MATCH($B1779,'Products'!$A$6:$A$505,0))),"")))</f>
      </c>
      <c r="H1779" s="15">
        <f>IF(OR($E1779="",$G1779=""),"",$E1779*$G1779)</f>
      </c>
      <c r="I1779" s="15">
        <f>IF(AND($D1779="Out",$E1779&lt;&gt;"",$G1779&lt;&gt;""),$E1779*($G1779-IFERROR(INDEX('Products'!$E$6:$E$505,MATCH($B1779,'Products'!$A$6:$A$505,0)),0)),"")</f>
      </c>
      <c r="J1779" s="12"/>
    </row>
    <row r="1780" spans="1:10" x14ac:dyDescent="0.25">
      <c r="A1780" s="17"/>
      <c r="B1780" s="12"/>
      <c r="C1780" s="16">
        <f>IF($B1780="","",IFERROR(INDEX('Products'!$B$6:$B$505,MATCH($B1780,'Products'!$A$6:$A$505,0)),"Unknown code"))</f>
      </c>
      <c r="D1780" s="12"/>
      <c r="E1780" s="14"/>
      <c r="F1780" s="14"/>
      <c r="G1780" s="15">
        <f>IF(OR($B1780="",$D1780=""),"",IF($F1780&lt;&gt;"",$F1780,IFERROR(IF($D1780="In",INDEX('Products'!$E$6:$E$505,MATCH($B1780,'Products'!$A$6:$A$505,0)),INDEX('Products'!$F$6:$F$505,MATCH($B1780,'Products'!$A$6:$A$505,0))),"")))</f>
      </c>
      <c r="H1780" s="15">
        <f>IF(OR($E1780="",$G1780=""),"",$E1780*$G1780)</f>
      </c>
      <c r="I1780" s="15">
        <f>IF(AND($D1780="Out",$E1780&lt;&gt;"",$G1780&lt;&gt;""),$E1780*($G1780-IFERROR(INDEX('Products'!$E$6:$E$505,MATCH($B1780,'Products'!$A$6:$A$505,0)),0)),"")</f>
      </c>
      <c r="J1780" s="12"/>
    </row>
    <row r="1781" spans="1:10" x14ac:dyDescent="0.25">
      <c r="A1781" s="17"/>
      <c r="B1781" s="12"/>
      <c r="C1781" s="16">
        <f>IF($B1781="","",IFERROR(INDEX('Products'!$B$6:$B$505,MATCH($B1781,'Products'!$A$6:$A$505,0)),"Unknown code"))</f>
      </c>
      <c r="D1781" s="12"/>
      <c r="E1781" s="14"/>
      <c r="F1781" s="14"/>
      <c r="G1781" s="15">
        <f>IF(OR($B1781="",$D1781=""),"",IF($F1781&lt;&gt;"",$F1781,IFERROR(IF($D1781="In",INDEX('Products'!$E$6:$E$505,MATCH($B1781,'Products'!$A$6:$A$505,0)),INDEX('Products'!$F$6:$F$505,MATCH($B1781,'Products'!$A$6:$A$505,0))),"")))</f>
      </c>
      <c r="H1781" s="15">
        <f>IF(OR($E1781="",$G1781=""),"",$E1781*$G1781)</f>
      </c>
      <c r="I1781" s="15">
        <f>IF(AND($D1781="Out",$E1781&lt;&gt;"",$G1781&lt;&gt;""),$E1781*($G1781-IFERROR(INDEX('Products'!$E$6:$E$505,MATCH($B1781,'Products'!$A$6:$A$505,0)),0)),"")</f>
      </c>
      <c r="J1781" s="12"/>
    </row>
    <row r="1782" spans="1:10" x14ac:dyDescent="0.25">
      <c r="A1782" s="17"/>
      <c r="B1782" s="12"/>
      <c r="C1782" s="16">
        <f>IF($B1782="","",IFERROR(INDEX('Products'!$B$6:$B$505,MATCH($B1782,'Products'!$A$6:$A$505,0)),"Unknown code"))</f>
      </c>
      <c r="D1782" s="12"/>
      <c r="E1782" s="14"/>
      <c r="F1782" s="14"/>
      <c r="G1782" s="15">
        <f>IF(OR($B1782="",$D1782=""),"",IF($F1782&lt;&gt;"",$F1782,IFERROR(IF($D1782="In",INDEX('Products'!$E$6:$E$505,MATCH($B1782,'Products'!$A$6:$A$505,0)),INDEX('Products'!$F$6:$F$505,MATCH($B1782,'Products'!$A$6:$A$505,0))),"")))</f>
      </c>
      <c r="H1782" s="15">
        <f>IF(OR($E1782="",$G1782=""),"",$E1782*$G1782)</f>
      </c>
      <c r="I1782" s="15">
        <f>IF(AND($D1782="Out",$E1782&lt;&gt;"",$G1782&lt;&gt;""),$E1782*($G1782-IFERROR(INDEX('Products'!$E$6:$E$505,MATCH($B1782,'Products'!$A$6:$A$505,0)),0)),"")</f>
      </c>
      <c r="J1782" s="12"/>
    </row>
    <row r="1783" spans="1:10" x14ac:dyDescent="0.25">
      <c r="A1783" s="17"/>
      <c r="B1783" s="12"/>
      <c r="C1783" s="16">
        <f>IF($B1783="","",IFERROR(INDEX('Products'!$B$6:$B$505,MATCH($B1783,'Products'!$A$6:$A$505,0)),"Unknown code"))</f>
      </c>
      <c r="D1783" s="12"/>
      <c r="E1783" s="14"/>
      <c r="F1783" s="14"/>
      <c r="G1783" s="15">
        <f>IF(OR($B1783="",$D1783=""),"",IF($F1783&lt;&gt;"",$F1783,IFERROR(IF($D1783="In",INDEX('Products'!$E$6:$E$505,MATCH($B1783,'Products'!$A$6:$A$505,0)),INDEX('Products'!$F$6:$F$505,MATCH($B1783,'Products'!$A$6:$A$505,0))),"")))</f>
      </c>
      <c r="H1783" s="15">
        <f>IF(OR($E1783="",$G1783=""),"",$E1783*$G1783)</f>
      </c>
      <c r="I1783" s="15">
        <f>IF(AND($D1783="Out",$E1783&lt;&gt;"",$G1783&lt;&gt;""),$E1783*($G1783-IFERROR(INDEX('Products'!$E$6:$E$505,MATCH($B1783,'Products'!$A$6:$A$505,0)),0)),"")</f>
      </c>
      <c r="J1783" s="12"/>
    </row>
    <row r="1784" spans="1:10" x14ac:dyDescent="0.25">
      <c r="A1784" s="17"/>
      <c r="B1784" s="12"/>
      <c r="C1784" s="16">
        <f>IF($B1784="","",IFERROR(INDEX('Products'!$B$6:$B$505,MATCH($B1784,'Products'!$A$6:$A$505,0)),"Unknown code"))</f>
      </c>
      <c r="D1784" s="12"/>
      <c r="E1784" s="14"/>
      <c r="F1784" s="14"/>
      <c r="G1784" s="15">
        <f>IF(OR($B1784="",$D1784=""),"",IF($F1784&lt;&gt;"",$F1784,IFERROR(IF($D1784="In",INDEX('Products'!$E$6:$E$505,MATCH($B1784,'Products'!$A$6:$A$505,0)),INDEX('Products'!$F$6:$F$505,MATCH($B1784,'Products'!$A$6:$A$505,0))),"")))</f>
      </c>
      <c r="H1784" s="15">
        <f>IF(OR($E1784="",$G1784=""),"",$E1784*$G1784)</f>
      </c>
      <c r="I1784" s="15">
        <f>IF(AND($D1784="Out",$E1784&lt;&gt;"",$G1784&lt;&gt;""),$E1784*($G1784-IFERROR(INDEX('Products'!$E$6:$E$505,MATCH($B1784,'Products'!$A$6:$A$505,0)),0)),"")</f>
      </c>
      <c r="J1784" s="12"/>
    </row>
    <row r="1785" spans="1:10" x14ac:dyDescent="0.25">
      <c r="A1785" s="17"/>
      <c r="B1785" s="12"/>
      <c r="C1785" s="16">
        <f>IF($B1785="","",IFERROR(INDEX('Products'!$B$6:$B$505,MATCH($B1785,'Products'!$A$6:$A$505,0)),"Unknown code"))</f>
      </c>
      <c r="D1785" s="12"/>
      <c r="E1785" s="14"/>
      <c r="F1785" s="14"/>
      <c r="G1785" s="15">
        <f>IF(OR($B1785="",$D1785=""),"",IF($F1785&lt;&gt;"",$F1785,IFERROR(IF($D1785="In",INDEX('Products'!$E$6:$E$505,MATCH($B1785,'Products'!$A$6:$A$505,0)),INDEX('Products'!$F$6:$F$505,MATCH($B1785,'Products'!$A$6:$A$505,0))),"")))</f>
      </c>
      <c r="H1785" s="15">
        <f>IF(OR($E1785="",$G1785=""),"",$E1785*$G1785)</f>
      </c>
      <c r="I1785" s="15">
        <f>IF(AND($D1785="Out",$E1785&lt;&gt;"",$G1785&lt;&gt;""),$E1785*($G1785-IFERROR(INDEX('Products'!$E$6:$E$505,MATCH($B1785,'Products'!$A$6:$A$505,0)),0)),"")</f>
      </c>
      <c r="J1785" s="12"/>
    </row>
    <row r="1786" spans="1:10" x14ac:dyDescent="0.25">
      <c r="A1786" s="17"/>
      <c r="B1786" s="12"/>
      <c r="C1786" s="16">
        <f>IF($B1786="","",IFERROR(INDEX('Products'!$B$6:$B$505,MATCH($B1786,'Products'!$A$6:$A$505,0)),"Unknown code"))</f>
      </c>
      <c r="D1786" s="12"/>
      <c r="E1786" s="14"/>
      <c r="F1786" s="14"/>
      <c r="G1786" s="15">
        <f>IF(OR($B1786="",$D1786=""),"",IF($F1786&lt;&gt;"",$F1786,IFERROR(IF($D1786="In",INDEX('Products'!$E$6:$E$505,MATCH($B1786,'Products'!$A$6:$A$505,0)),INDEX('Products'!$F$6:$F$505,MATCH($B1786,'Products'!$A$6:$A$505,0))),"")))</f>
      </c>
      <c r="H1786" s="15">
        <f>IF(OR($E1786="",$G1786=""),"",$E1786*$G1786)</f>
      </c>
      <c r="I1786" s="15">
        <f>IF(AND($D1786="Out",$E1786&lt;&gt;"",$G1786&lt;&gt;""),$E1786*($G1786-IFERROR(INDEX('Products'!$E$6:$E$505,MATCH($B1786,'Products'!$A$6:$A$505,0)),0)),"")</f>
      </c>
      <c r="J1786" s="12"/>
    </row>
    <row r="1787" spans="1:10" x14ac:dyDescent="0.25">
      <c r="A1787" s="17"/>
      <c r="B1787" s="12"/>
      <c r="C1787" s="16">
        <f>IF($B1787="","",IFERROR(INDEX('Products'!$B$6:$B$505,MATCH($B1787,'Products'!$A$6:$A$505,0)),"Unknown code"))</f>
      </c>
      <c r="D1787" s="12"/>
      <c r="E1787" s="14"/>
      <c r="F1787" s="14"/>
      <c r="G1787" s="15">
        <f>IF(OR($B1787="",$D1787=""),"",IF($F1787&lt;&gt;"",$F1787,IFERROR(IF($D1787="In",INDEX('Products'!$E$6:$E$505,MATCH($B1787,'Products'!$A$6:$A$505,0)),INDEX('Products'!$F$6:$F$505,MATCH($B1787,'Products'!$A$6:$A$505,0))),"")))</f>
      </c>
      <c r="H1787" s="15">
        <f>IF(OR($E1787="",$G1787=""),"",$E1787*$G1787)</f>
      </c>
      <c r="I1787" s="15">
        <f>IF(AND($D1787="Out",$E1787&lt;&gt;"",$G1787&lt;&gt;""),$E1787*($G1787-IFERROR(INDEX('Products'!$E$6:$E$505,MATCH($B1787,'Products'!$A$6:$A$505,0)),0)),"")</f>
      </c>
      <c r="J1787" s="12"/>
    </row>
    <row r="1788" spans="1:10" x14ac:dyDescent="0.25">
      <c r="A1788" s="17"/>
      <c r="B1788" s="12"/>
      <c r="C1788" s="16">
        <f>IF($B1788="","",IFERROR(INDEX('Products'!$B$6:$B$505,MATCH($B1788,'Products'!$A$6:$A$505,0)),"Unknown code"))</f>
      </c>
      <c r="D1788" s="12"/>
      <c r="E1788" s="14"/>
      <c r="F1788" s="14"/>
      <c r="G1788" s="15">
        <f>IF(OR($B1788="",$D1788=""),"",IF($F1788&lt;&gt;"",$F1788,IFERROR(IF($D1788="In",INDEX('Products'!$E$6:$E$505,MATCH($B1788,'Products'!$A$6:$A$505,0)),INDEX('Products'!$F$6:$F$505,MATCH($B1788,'Products'!$A$6:$A$505,0))),"")))</f>
      </c>
      <c r="H1788" s="15">
        <f>IF(OR($E1788="",$G1788=""),"",$E1788*$G1788)</f>
      </c>
      <c r="I1788" s="15">
        <f>IF(AND($D1788="Out",$E1788&lt;&gt;"",$G1788&lt;&gt;""),$E1788*($G1788-IFERROR(INDEX('Products'!$E$6:$E$505,MATCH($B1788,'Products'!$A$6:$A$505,0)),0)),"")</f>
      </c>
      <c r="J1788" s="12"/>
    </row>
    <row r="1789" spans="1:10" x14ac:dyDescent="0.25">
      <c r="A1789" s="17"/>
      <c r="B1789" s="12"/>
      <c r="C1789" s="16">
        <f>IF($B1789="","",IFERROR(INDEX('Products'!$B$6:$B$505,MATCH($B1789,'Products'!$A$6:$A$505,0)),"Unknown code"))</f>
      </c>
      <c r="D1789" s="12"/>
      <c r="E1789" s="14"/>
      <c r="F1789" s="14"/>
      <c r="G1789" s="15">
        <f>IF(OR($B1789="",$D1789=""),"",IF($F1789&lt;&gt;"",$F1789,IFERROR(IF($D1789="In",INDEX('Products'!$E$6:$E$505,MATCH($B1789,'Products'!$A$6:$A$505,0)),INDEX('Products'!$F$6:$F$505,MATCH($B1789,'Products'!$A$6:$A$505,0))),"")))</f>
      </c>
      <c r="H1789" s="15">
        <f>IF(OR($E1789="",$G1789=""),"",$E1789*$G1789)</f>
      </c>
      <c r="I1789" s="15">
        <f>IF(AND($D1789="Out",$E1789&lt;&gt;"",$G1789&lt;&gt;""),$E1789*($G1789-IFERROR(INDEX('Products'!$E$6:$E$505,MATCH($B1789,'Products'!$A$6:$A$505,0)),0)),"")</f>
      </c>
      <c r="J1789" s="12"/>
    </row>
    <row r="1790" spans="1:10" x14ac:dyDescent="0.25">
      <c r="A1790" s="17"/>
      <c r="B1790" s="12"/>
      <c r="C1790" s="16">
        <f>IF($B1790="","",IFERROR(INDEX('Products'!$B$6:$B$505,MATCH($B1790,'Products'!$A$6:$A$505,0)),"Unknown code"))</f>
      </c>
      <c r="D1790" s="12"/>
      <c r="E1790" s="14"/>
      <c r="F1790" s="14"/>
      <c r="G1790" s="15">
        <f>IF(OR($B1790="",$D1790=""),"",IF($F1790&lt;&gt;"",$F1790,IFERROR(IF($D1790="In",INDEX('Products'!$E$6:$E$505,MATCH($B1790,'Products'!$A$6:$A$505,0)),INDEX('Products'!$F$6:$F$505,MATCH($B1790,'Products'!$A$6:$A$505,0))),"")))</f>
      </c>
      <c r="H1790" s="15">
        <f>IF(OR($E1790="",$G1790=""),"",$E1790*$G1790)</f>
      </c>
      <c r="I1790" s="15">
        <f>IF(AND($D1790="Out",$E1790&lt;&gt;"",$G1790&lt;&gt;""),$E1790*($G1790-IFERROR(INDEX('Products'!$E$6:$E$505,MATCH($B1790,'Products'!$A$6:$A$505,0)),0)),"")</f>
      </c>
      <c r="J1790" s="12"/>
    </row>
    <row r="1791" spans="1:10" x14ac:dyDescent="0.25">
      <c r="A1791" s="17"/>
      <c r="B1791" s="12"/>
      <c r="C1791" s="16">
        <f>IF($B1791="","",IFERROR(INDEX('Products'!$B$6:$B$505,MATCH($B1791,'Products'!$A$6:$A$505,0)),"Unknown code"))</f>
      </c>
      <c r="D1791" s="12"/>
      <c r="E1791" s="14"/>
      <c r="F1791" s="14"/>
      <c r="G1791" s="15">
        <f>IF(OR($B1791="",$D1791=""),"",IF($F1791&lt;&gt;"",$F1791,IFERROR(IF($D1791="In",INDEX('Products'!$E$6:$E$505,MATCH($B1791,'Products'!$A$6:$A$505,0)),INDEX('Products'!$F$6:$F$505,MATCH($B1791,'Products'!$A$6:$A$505,0))),"")))</f>
      </c>
      <c r="H1791" s="15">
        <f>IF(OR($E1791="",$G1791=""),"",$E1791*$G1791)</f>
      </c>
      <c r="I1791" s="15">
        <f>IF(AND($D1791="Out",$E1791&lt;&gt;"",$G1791&lt;&gt;""),$E1791*($G1791-IFERROR(INDEX('Products'!$E$6:$E$505,MATCH($B1791,'Products'!$A$6:$A$505,0)),0)),"")</f>
      </c>
      <c r="J1791" s="12"/>
    </row>
    <row r="1792" spans="1:10" x14ac:dyDescent="0.25">
      <c r="A1792" s="17"/>
      <c r="B1792" s="12"/>
      <c r="C1792" s="16">
        <f>IF($B1792="","",IFERROR(INDEX('Products'!$B$6:$B$505,MATCH($B1792,'Products'!$A$6:$A$505,0)),"Unknown code"))</f>
      </c>
      <c r="D1792" s="12"/>
      <c r="E1792" s="14"/>
      <c r="F1792" s="14"/>
      <c r="G1792" s="15">
        <f>IF(OR($B1792="",$D1792=""),"",IF($F1792&lt;&gt;"",$F1792,IFERROR(IF($D1792="In",INDEX('Products'!$E$6:$E$505,MATCH($B1792,'Products'!$A$6:$A$505,0)),INDEX('Products'!$F$6:$F$505,MATCH($B1792,'Products'!$A$6:$A$505,0))),"")))</f>
      </c>
      <c r="H1792" s="15">
        <f>IF(OR($E1792="",$G1792=""),"",$E1792*$G1792)</f>
      </c>
      <c r="I1792" s="15">
        <f>IF(AND($D1792="Out",$E1792&lt;&gt;"",$G1792&lt;&gt;""),$E1792*($G1792-IFERROR(INDEX('Products'!$E$6:$E$505,MATCH($B1792,'Products'!$A$6:$A$505,0)),0)),"")</f>
      </c>
      <c r="J1792" s="12"/>
    </row>
    <row r="1793" spans="1:10" x14ac:dyDescent="0.25">
      <c r="A1793" s="17"/>
      <c r="B1793" s="12"/>
      <c r="C1793" s="16">
        <f>IF($B1793="","",IFERROR(INDEX('Products'!$B$6:$B$505,MATCH($B1793,'Products'!$A$6:$A$505,0)),"Unknown code"))</f>
      </c>
      <c r="D1793" s="12"/>
      <c r="E1793" s="14"/>
      <c r="F1793" s="14"/>
      <c r="G1793" s="15">
        <f>IF(OR($B1793="",$D1793=""),"",IF($F1793&lt;&gt;"",$F1793,IFERROR(IF($D1793="In",INDEX('Products'!$E$6:$E$505,MATCH($B1793,'Products'!$A$6:$A$505,0)),INDEX('Products'!$F$6:$F$505,MATCH($B1793,'Products'!$A$6:$A$505,0))),"")))</f>
      </c>
      <c r="H1793" s="15">
        <f>IF(OR($E1793="",$G1793=""),"",$E1793*$G1793)</f>
      </c>
      <c r="I1793" s="15">
        <f>IF(AND($D1793="Out",$E1793&lt;&gt;"",$G1793&lt;&gt;""),$E1793*($G1793-IFERROR(INDEX('Products'!$E$6:$E$505,MATCH($B1793,'Products'!$A$6:$A$505,0)),0)),"")</f>
      </c>
      <c r="J1793" s="12"/>
    </row>
    <row r="1794" spans="1:10" x14ac:dyDescent="0.25">
      <c r="A1794" s="17"/>
      <c r="B1794" s="12"/>
      <c r="C1794" s="16">
        <f>IF($B1794="","",IFERROR(INDEX('Products'!$B$6:$B$505,MATCH($B1794,'Products'!$A$6:$A$505,0)),"Unknown code"))</f>
      </c>
      <c r="D1794" s="12"/>
      <c r="E1794" s="14"/>
      <c r="F1794" s="14"/>
      <c r="G1794" s="15">
        <f>IF(OR($B1794="",$D1794=""),"",IF($F1794&lt;&gt;"",$F1794,IFERROR(IF($D1794="In",INDEX('Products'!$E$6:$E$505,MATCH($B1794,'Products'!$A$6:$A$505,0)),INDEX('Products'!$F$6:$F$505,MATCH($B1794,'Products'!$A$6:$A$505,0))),"")))</f>
      </c>
      <c r="H1794" s="15">
        <f>IF(OR($E1794="",$G1794=""),"",$E1794*$G1794)</f>
      </c>
      <c r="I1794" s="15">
        <f>IF(AND($D1794="Out",$E1794&lt;&gt;"",$G1794&lt;&gt;""),$E1794*($G1794-IFERROR(INDEX('Products'!$E$6:$E$505,MATCH($B1794,'Products'!$A$6:$A$505,0)),0)),"")</f>
      </c>
      <c r="J1794" s="12"/>
    </row>
    <row r="1795" spans="1:10" x14ac:dyDescent="0.25">
      <c r="A1795" s="17"/>
      <c r="B1795" s="12"/>
      <c r="C1795" s="16">
        <f>IF($B1795="","",IFERROR(INDEX('Products'!$B$6:$B$505,MATCH($B1795,'Products'!$A$6:$A$505,0)),"Unknown code"))</f>
      </c>
      <c r="D1795" s="12"/>
      <c r="E1795" s="14"/>
      <c r="F1795" s="14"/>
      <c r="G1795" s="15">
        <f>IF(OR($B1795="",$D1795=""),"",IF($F1795&lt;&gt;"",$F1795,IFERROR(IF($D1795="In",INDEX('Products'!$E$6:$E$505,MATCH($B1795,'Products'!$A$6:$A$505,0)),INDEX('Products'!$F$6:$F$505,MATCH($B1795,'Products'!$A$6:$A$505,0))),"")))</f>
      </c>
      <c r="H1795" s="15">
        <f>IF(OR($E1795="",$G1795=""),"",$E1795*$G1795)</f>
      </c>
      <c r="I1795" s="15">
        <f>IF(AND($D1795="Out",$E1795&lt;&gt;"",$G1795&lt;&gt;""),$E1795*($G1795-IFERROR(INDEX('Products'!$E$6:$E$505,MATCH($B1795,'Products'!$A$6:$A$505,0)),0)),"")</f>
      </c>
      <c r="J1795" s="12"/>
    </row>
    <row r="1796" spans="1:10" x14ac:dyDescent="0.25">
      <c r="A1796" s="17"/>
      <c r="B1796" s="12"/>
      <c r="C1796" s="16">
        <f>IF($B1796="","",IFERROR(INDEX('Products'!$B$6:$B$505,MATCH($B1796,'Products'!$A$6:$A$505,0)),"Unknown code"))</f>
      </c>
      <c r="D1796" s="12"/>
      <c r="E1796" s="14"/>
      <c r="F1796" s="14"/>
      <c r="G1796" s="15">
        <f>IF(OR($B1796="",$D1796=""),"",IF($F1796&lt;&gt;"",$F1796,IFERROR(IF($D1796="In",INDEX('Products'!$E$6:$E$505,MATCH($B1796,'Products'!$A$6:$A$505,0)),INDEX('Products'!$F$6:$F$505,MATCH($B1796,'Products'!$A$6:$A$505,0))),"")))</f>
      </c>
      <c r="H1796" s="15">
        <f>IF(OR($E1796="",$G1796=""),"",$E1796*$G1796)</f>
      </c>
      <c r="I1796" s="15">
        <f>IF(AND($D1796="Out",$E1796&lt;&gt;"",$G1796&lt;&gt;""),$E1796*($G1796-IFERROR(INDEX('Products'!$E$6:$E$505,MATCH($B1796,'Products'!$A$6:$A$505,0)),0)),"")</f>
      </c>
      <c r="J1796" s="12"/>
    </row>
    <row r="1797" spans="1:10" x14ac:dyDescent="0.25">
      <c r="A1797" s="17"/>
      <c r="B1797" s="12"/>
      <c r="C1797" s="16">
        <f>IF($B1797="","",IFERROR(INDEX('Products'!$B$6:$B$505,MATCH($B1797,'Products'!$A$6:$A$505,0)),"Unknown code"))</f>
      </c>
      <c r="D1797" s="12"/>
      <c r="E1797" s="14"/>
      <c r="F1797" s="14"/>
      <c r="G1797" s="15">
        <f>IF(OR($B1797="",$D1797=""),"",IF($F1797&lt;&gt;"",$F1797,IFERROR(IF($D1797="In",INDEX('Products'!$E$6:$E$505,MATCH($B1797,'Products'!$A$6:$A$505,0)),INDEX('Products'!$F$6:$F$505,MATCH($B1797,'Products'!$A$6:$A$505,0))),"")))</f>
      </c>
      <c r="H1797" s="15">
        <f>IF(OR($E1797="",$G1797=""),"",$E1797*$G1797)</f>
      </c>
      <c r="I1797" s="15">
        <f>IF(AND($D1797="Out",$E1797&lt;&gt;"",$G1797&lt;&gt;""),$E1797*($G1797-IFERROR(INDEX('Products'!$E$6:$E$505,MATCH($B1797,'Products'!$A$6:$A$505,0)),0)),"")</f>
      </c>
      <c r="J1797" s="12"/>
    </row>
    <row r="1798" spans="1:10" x14ac:dyDescent="0.25">
      <c r="A1798" s="17"/>
      <c r="B1798" s="12"/>
      <c r="C1798" s="16">
        <f>IF($B1798="","",IFERROR(INDEX('Products'!$B$6:$B$505,MATCH($B1798,'Products'!$A$6:$A$505,0)),"Unknown code"))</f>
      </c>
      <c r="D1798" s="12"/>
      <c r="E1798" s="14"/>
      <c r="F1798" s="14"/>
      <c r="G1798" s="15">
        <f>IF(OR($B1798="",$D1798=""),"",IF($F1798&lt;&gt;"",$F1798,IFERROR(IF($D1798="In",INDEX('Products'!$E$6:$E$505,MATCH($B1798,'Products'!$A$6:$A$505,0)),INDEX('Products'!$F$6:$F$505,MATCH($B1798,'Products'!$A$6:$A$505,0))),"")))</f>
      </c>
      <c r="H1798" s="15">
        <f>IF(OR($E1798="",$G1798=""),"",$E1798*$G1798)</f>
      </c>
      <c r="I1798" s="15">
        <f>IF(AND($D1798="Out",$E1798&lt;&gt;"",$G1798&lt;&gt;""),$E1798*($G1798-IFERROR(INDEX('Products'!$E$6:$E$505,MATCH($B1798,'Products'!$A$6:$A$505,0)),0)),"")</f>
      </c>
      <c r="J1798" s="12"/>
    </row>
    <row r="1799" spans="1:10" x14ac:dyDescent="0.25">
      <c r="A1799" s="17"/>
      <c r="B1799" s="12"/>
      <c r="C1799" s="16">
        <f>IF($B1799="","",IFERROR(INDEX('Products'!$B$6:$B$505,MATCH($B1799,'Products'!$A$6:$A$505,0)),"Unknown code"))</f>
      </c>
      <c r="D1799" s="12"/>
      <c r="E1799" s="14"/>
      <c r="F1799" s="14"/>
      <c r="G1799" s="15">
        <f>IF(OR($B1799="",$D1799=""),"",IF($F1799&lt;&gt;"",$F1799,IFERROR(IF($D1799="In",INDEX('Products'!$E$6:$E$505,MATCH($B1799,'Products'!$A$6:$A$505,0)),INDEX('Products'!$F$6:$F$505,MATCH($B1799,'Products'!$A$6:$A$505,0))),"")))</f>
      </c>
      <c r="H1799" s="15">
        <f>IF(OR($E1799="",$G1799=""),"",$E1799*$G1799)</f>
      </c>
      <c r="I1799" s="15">
        <f>IF(AND($D1799="Out",$E1799&lt;&gt;"",$G1799&lt;&gt;""),$E1799*($G1799-IFERROR(INDEX('Products'!$E$6:$E$505,MATCH($B1799,'Products'!$A$6:$A$505,0)),0)),"")</f>
      </c>
      <c r="J1799" s="12"/>
    </row>
    <row r="1800" spans="1:10" x14ac:dyDescent="0.25">
      <c r="A1800" s="17"/>
      <c r="B1800" s="12"/>
      <c r="C1800" s="16">
        <f>IF($B1800="","",IFERROR(INDEX('Products'!$B$6:$B$505,MATCH($B1800,'Products'!$A$6:$A$505,0)),"Unknown code"))</f>
      </c>
      <c r="D1800" s="12"/>
      <c r="E1800" s="14"/>
      <c r="F1800" s="14"/>
      <c r="G1800" s="15">
        <f>IF(OR($B1800="",$D1800=""),"",IF($F1800&lt;&gt;"",$F1800,IFERROR(IF($D1800="In",INDEX('Products'!$E$6:$E$505,MATCH($B1800,'Products'!$A$6:$A$505,0)),INDEX('Products'!$F$6:$F$505,MATCH($B1800,'Products'!$A$6:$A$505,0))),"")))</f>
      </c>
      <c r="H1800" s="15">
        <f>IF(OR($E1800="",$G1800=""),"",$E1800*$G1800)</f>
      </c>
      <c r="I1800" s="15">
        <f>IF(AND($D1800="Out",$E1800&lt;&gt;"",$G1800&lt;&gt;""),$E1800*($G1800-IFERROR(INDEX('Products'!$E$6:$E$505,MATCH($B1800,'Products'!$A$6:$A$505,0)),0)),"")</f>
      </c>
      <c r="J1800" s="12"/>
    </row>
    <row r="1801" spans="1:10" x14ac:dyDescent="0.25">
      <c r="A1801" s="17"/>
      <c r="B1801" s="12"/>
      <c r="C1801" s="16">
        <f>IF($B1801="","",IFERROR(INDEX('Products'!$B$6:$B$505,MATCH($B1801,'Products'!$A$6:$A$505,0)),"Unknown code"))</f>
      </c>
      <c r="D1801" s="12"/>
      <c r="E1801" s="14"/>
      <c r="F1801" s="14"/>
      <c r="G1801" s="15">
        <f>IF(OR($B1801="",$D1801=""),"",IF($F1801&lt;&gt;"",$F1801,IFERROR(IF($D1801="In",INDEX('Products'!$E$6:$E$505,MATCH($B1801,'Products'!$A$6:$A$505,0)),INDEX('Products'!$F$6:$F$505,MATCH($B1801,'Products'!$A$6:$A$505,0))),"")))</f>
      </c>
      <c r="H1801" s="15">
        <f>IF(OR($E1801="",$G1801=""),"",$E1801*$G1801)</f>
      </c>
      <c r="I1801" s="15">
        <f>IF(AND($D1801="Out",$E1801&lt;&gt;"",$G1801&lt;&gt;""),$E1801*($G1801-IFERROR(INDEX('Products'!$E$6:$E$505,MATCH($B1801,'Products'!$A$6:$A$505,0)),0)),"")</f>
      </c>
      <c r="J1801" s="12"/>
    </row>
    <row r="1802" spans="1:10" x14ac:dyDescent="0.25">
      <c r="A1802" s="17"/>
      <c r="B1802" s="12"/>
      <c r="C1802" s="16">
        <f>IF($B1802="","",IFERROR(INDEX('Products'!$B$6:$B$505,MATCH($B1802,'Products'!$A$6:$A$505,0)),"Unknown code"))</f>
      </c>
      <c r="D1802" s="12"/>
      <c r="E1802" s="14"/>
      <c r="F1802" s="14"/>
      <c r="G1802" s="15">
        <f>IF(OR($B1802="",$D1802=""),"",IF($F1802&lt;&gt;"",$F1802,IFERROR(IF($D1802="In",INDEX('Products'!$E$6:$E$505,MATCH($B1802,'Products'!$A$6:$A$505,0)),INDEX('Products'!$F$6:$F$505,MATCH($B1802,'Products'!$A$6:$A$505,0))),"")))</f>
      </c>
      <c r="H1802" s="15">
        <f>IF(OR($E1802="",$G1802=""),"",$E1802*$G1802)</f>
      </c>
      <c r="I1802" s="15">
        <f>IF(AND($D1802="Out",$E1802&lt;&gt;"",$G1802&lt;&gt;""),$E1802*($G1802-IFERROR(INDEX('Products'!$E$6:$E$505,MATCH($B1802,'Products'!$A$6:$A$505,0)),0)),"")</f>
      </c>
      <c r="J1802" s="12"/>
    </row>
    <row r="1803" spans="1:10" x14ac:dyDescent="0.25">
      <c r="A1803" s="17"/>
      <c r="B1803" s="12"/>
      <c r="C1803" s="16">
        <f>IF($B1803="","",IFERROR(INDEX('Products'!$B$6:$B$505,MATCH($B1803,'Products'!$A$6:$A$505,0)),"Unknown code"))</f>
      </c>
      <c r="D1803" s="12"/>
      <c r="E1803" s="14"/>
      <c r="F1803" s="14"/>
      <c r="G1803" s="15">
        <f>IF(OR($B1803="",$D1803=""),"",IF($F1803&lt;&gt;"",$F1803,IFERROR(IF($D1803="In",INDEX('Products'!$E$6:$E$505,MATCH($B1803,'Products'!$A$6:$A$505,0)),INDEX('Products'!$F$6:$F$505,MATCH($B1803,'Products'!$A$6:$A$505,0))),"")))</f>
      </c>
      <c r="H1803" s="15">
        <f>IF(OR($E1803="",$G1803=""),"",$E1803*$G1803)</f>
      </c>
      <c r="I1803" s="15">
        <f>IF(AND($D1803="Out",$E1803&lt;&gt;"",$G1803&lt;&gt;""),$E1803*($G1803-IFERROR(INDEX('Products'!$E$6:$E$505,MATCH($B1803,'Products'!$A$6:$A$505,0)),0)),"")</f>
      </c>
      <c r="J1803" s="12"/>
    </row>
    <row r="1804" spans="1:10" x14ac:dyDescent="0.25">
      <c r="A1804" s="17"/>
      <c r="B1804" s="12"/>
      <c r="C1804" s="16">
        <f>IF($B1804="","",IFERROR(INDEX('Products'!$B$6:$B$505,MATCH($B1804,'Products'!$A$6:$A$505,0)),"Unknown code"))</f>
      </c>
      <c r="D1804" s="12"/>
      <c r="E1804" s="14"/>
      <c r="F1804" s="14"/>
      <c r="G1804" s="15">
        <f>IF(OR($B1804="",$D1804=""),"",IF($F1804&lt;&gt;"",$F1804,IFERROR(IF($D1804="In",INDEX('Products'!$E$6:$E$505,MATCH($B1804,'Products'!$A$6:$A$505,0)),INDEX('Products'!$F$6:$F$505,MATCH($B1804,'Products'!$A$6:$A$505,0))),"")))</f>
      </c>
      <c r="H1804" s="15">
        <f>IF(OR($E1804="",$G1804=""),"",$E1804*$G1804)</f>
      </c>
      <c r="I1804" s="15">
        <f>IF(AND($D1804="Out",$E1804&lt;&gt;"",$G1804&lt;&gt;""),$E1804*($G1804-IFERROR(INDEX('Products'!$E$6:$E$505,MATCH($B1804,'Products'!$A$6:$A$505,0)),0)),"")</f>
      </c>
      <c r="J1804" s="12"/>
    </row>
    <row r="1805" spans="1:10" x14ac:dyDescent="0.25">
      <c r="A1805" s="17"/>
      <c r="B1805" s="12"/>
      <c r="C1805" s="16">
        <f>IF($B1805="","",IFERROR(INDEX('Products'!$B$6:$B$505,MATCH($B1805,'Products'!$A$6:$A$505,0)),"Unknown code"))</f>
      </c>
      <c r="D1805" s="12"/>
      <c r="E1805" s="14"/>
      <c r="F1805" s="14"/>
      <c r="G1805" s="15">
        <f>IF(OR($B1805="",$D1805=""),"",IF($F1805&lt;&gt;"",$F1805,IFERROR(IF($D1805="In",INDEX('Products'!$E$6:$E$505,MATCH($B1805,'Products'!$A$6:$A$505,0)),INDEX('Products'!$F$6:$F$505,MATCH($B1805,'Products'!$A$6:$A$505,0))),"")))</f>
      </c>
      <c r="H1805" s="15">
        <f>IF(OR($E1805="",$G1805=""),"",$E1805*$G1805)</f>
      </c>
      <c r="I1805" s="15">
        <f>IF(AND($D1805="Out",$E1805&lt;&gt;"",$G1805&lt;&gt;""),$E1805*($G1805-IFERROR(INDEX('Products'!$E$6:$E$505,MATCH($B1805,'Products'!$A$6:$A$505,0)),0)),"")</f>
      </c>
      <c r="J1805" s="12"/>
    </row>
    <row r="1806" spans="1:10" x14ac:dyDescent="0.25">
      <c r="A1806" s="17"/>
      <c r="B1806" s="12"/>
      <c r="C1806" s="16">
        <f>IF($B1806="","",IFERROR(INDEX('Products'!$B$6:$B$505,MATCH($B1806,'Products'!$A$6:$A$505,0)),"Unknown code"))</f>
      </c>
      <c r="D1806" s="12"/>
      <c r="E1806" s="14"/>
      <c r="F1806" s="14"/>
      <c r="G1806" s="15">
        <f>IF(OR($B1806="",$D1806=""),"",IF($F1806&lt;&gt;"",$F1806,IFERROR(IF($D1806="In",INDEX('Products'!$E$6:$E$505,MATCH($B1806,'Products'!$A$6:$A$505,0)),INDEX('Products'!$F$6:$F$505,MATCH($B1806,'Products'!$A$6:$A$505,0))),"")))</f>
      </c>
      <c r="H1806" s="15">
        <f>IF(OR($E1806="",$G1806=""),"",$E1806*$G1806)</f>
      </c>
      <c r="I1806" s="15">
        <f>IF(AND($D1806="Out",$E1806&lt;&gt;"",$G1806&lt;&gt;""),$E1806*($G1806-IFERROR(INDEX('Products'!$E$6:$E$505,MATCH($B1806,'Products'!$A$6:$A$505,0)),0)),"")</f>
      </c>
      <c r="J1806" s="12"/>
    </row>
    <row r="1807" spans="1:10" x14ac:dyDescent="0.25">
      <c r="A1807" s="17"/>
      <c r="B1807" s="12"/>
      <c r="C1807" s="16">
        <f>IF($B1807="","",IFERROR(INDEX('Products'!$B$6:$B$505,MATCH($B1807,'Products'!$A$6:$A$505,0)),"Unknown code"))</f>
      </c>
      <c r="D1807" s="12"/>
      <c r="E1807" s="14"/>
      <c r="F1807" s="14"/>
      <c r="G1807" s="15">
        <f>IF(OR($B1807="",$D1807=""),"",IF($F1807&lt;&gt;"",$F1807,IFERROR(IF($D1807="In",INDEX('Products'!$E$6:$E$505,MATCH($B1807,'Products'!$A$6:$A$505,0)),INDEX('Products'!$F$6:$F$505,MATCH($B1807,'Products'!$A$6:$A$505,0))),"")))</f>
      </c>
      <c r="H1807" s="15">
        <f>IF(OR($E1807="",$G1807=""),"",$E1807*$G1807)</f>
      </c>
      <c r="I1807" s="15">
        <f>IF(AND($D1807="Out",$E1807&lt;&gt;"",$G1807&lt;&gt;""),$E1807*($G1807-IFERROR(INDEX('Products'!$E$6:$E$505,MATCH($B1807,'Products'!$A$6:$A$505,0)),0)),"")</f>
      </c>
      <c r="J1807" s="12"/>
    </row>
    <row r="1808" spans="1:10" x14ac:dyDescent="0.25">
      <c r="A1808" s="17"/>
      <c r="B1808" s="12"/>
      <c r="C1808" s="16">
        <f>IF($B1808="","",IFERROR(INDEX('Products'!$B$6:$B$505,MATCH($B1808,'Products'!$A$6:$A$505,0)),"Unknown code"))</f>
      </c>
      <c r="D1808" s="12"/>
      <c r="E1808" s="14"/>
      <c r="F1808" s="14"/>
      <c r="G1808" s="15">
        <f>IF(OR($B1808="",$D1808=""),"",IF($F1808&lt;&gt;"",$F1808,IFERROR(IF($D1808="In",INDEX('Products'!$E$6:$E$505,MATCH($B1808,'Products'!$A$6:$A$505,0)),INDEX('Products'!$F$6:$F$505,MATCH($B1808,'Products'!$A$6:$A$505,0))),"")))</f>
      </c>
      <c r="H1808" s="15">
        <f>IF(OR($E1808="",$G1808=""),"",$E1808*$G1808)</f>
      </c>
      <c r="I1808" s="15">
        <f>IF(AND($D1808="Out",$E1808&lt;&gt;"",$G1808&lt;&gt;""),$E1808*($G1808-IFERROR(INDEX('Products'!$E$6:$E$505,MATCH($B1808,'Products'!$A$6:$A$505,0)),0)),"")</f>
      </c>
      <c r="J1808" s="12"/>
    </row>
    <row r="1809" spans="1:10" x14ac:dyDescent="0.25">
      <c r="A1809" s="17"/>
      <c r="B1809" s="12"/>
      <c r="C1809" s="16">
        <f>IF($B1809="","",IFERROR(INDEX('Products'!$B$6:$B$505,MATCH($B1809,'Products'!$A$6:$A$505,0)),"Unknown code"))</f>
      </c>
      <c r="D1809" s="12"/>
      <c r="E1809" s="14"/>
      <c r="F1809" s="14"/>
      <c r="G1809" s="15">
        <f>IF(OR($B1809="",$D1809=""),"",IF($F1809&lt;&gt;"",$F1809,IFERROR(IF($D1809="In",INDEX('Products'!$E$6:$E$505,MATCH($B1809,'Products'!$A$6:$A$505,0)),INDEX('Products'!$F$6:$F$505,MATCH($B1809,'Products'!$A$6:$A$505,0))),"")))</f>
      </c>
      <c r="H1809" s="15">
        <f>IF(OR($E1809="",$G1809=""),"",$E1809*$G1809)</f>
      </c>
      <c r="I1809" s="15">
        <f>IF(AND($D1809="Out",$E1809&lt;&gt;"",$G1809&lt;&gt;""),$E1809*($G1809-IFERROR(INDEX('Products'!$E$6:$E$505,MATCH($B1809,'Products'!$A$6:$A$505,0)),0)),"")</f>
      </c>
      <c r="J1809" s="12"/>
    </row>
    <row r="1810" spans="1:10" x14ac:dyDescent="0.25">
      <c r="A1810" s="17"/>
      <c r="B1810" s="12"/>
      <c r="C1810" s="16">
        <f>IF($B1810="","",IFERROR(INDEX('Products'!$B$6:$B$505,MATCH($B1810,'Products'!$A$6:$A$505,0)),"Unknown code"))</f>
      </c>
      <c r="D1810" s="12"/>
      <c r="E1810" s="14"/>
      <c r="F1810" s="14"/>
      <c r="G1810" s="15">
        <f>IF(OR($B1810="",$D1810=""),"",IF($F1810&lt;&gt;"",$F1810,IFERROR(IF($D1810="In",INDEX('Products'!$E$6:$E$505,MATCH($B1810,'Products'!$A$6:$A$505,0)),INDEX('Products'!$F$6:$F$505,MATCH($B1810,'Products'!$A$6:$A$505,0))),"")))</f>
      </c>
      <c r="H1810" s="15">
        <f>IF(OR($E1810="",$G1810=""),"",$E1810*$G1810)</f>
      </c>
      <c r="I1810" s="15">
        <f>IF(AND($D1810="Out",$E1810&lt;&gt;"",$G1810&lt;&gt;""),$E1810*($G1810-IFERROR(INDEX('Products'!$E$6:$E$505,MATCH($B1810,'Products'!$A$6:$A$505,0)),0)),"")</f>
      </c>
      <c r="J1810" s="12"/>
    </row>
    <row r="1811" spans="1:10" x14ac:dyDescent="0.25">
      <c r="A1811" s="17"/>
      <c r="B1811" s="12"/>
      <c r="C1811" s="16">
        <f>IF($B1811="","",IFERROR(INDEX('Products'!$B$6:$B$505,MATCH($B1811,'Products'!$A$6:$A$505,0)),"Unknown code"))</f>
      </c>
      <c r="D1811" s="12"/>
      <c r="E1811" s="14"/>
      <c r="F1811" s="14"/>
      <c r="G1811" s="15">
        <f>IF(OR($B1811="",$D1811=""),"",IF($F1811&lt;&gt;"",$F1811,IFERROR(IF($D1811="In",INDEX('Products'!$E$6:$E$505,MATCH($B1811,'Products'!$A$6:$A$505,0)),INDEX('Products'!$F$6:$F$505,MATCH($B1811,'Products'!$A$6:$A$505,0))),"")))</f>
      </c>
      <c r="H1811" s="15">
        <f>IF(OR($E1811="",$G1811=""),"",$E1811*$G1811)</f>
      </c>
      <c r="I1811" s="15">
        <f>IF(AND($D1811="Out",$E1811&lt;&gt;"",$G1811&lt;&gt;""),$E1811*($G1811-IFERROR(INDEX('Products'!$E$6:$E$505,MATCH($B1811,'Products'!$A$6:$A$505,0)),0)),"")</f>
      </c>
      <c r="J1811" s="12"/>
    </row>
    <row r="1812" spans="1:10" x14ac:dyDescent="0.25">
      <c r="A1812" s="17"/>
      <c r="B1812" s="12"/>
      <c r="C1812" s="16">
        <f>IF($B1812="","",IFERROR(INDEX('Products'!$B$6:$B$505,MATCH($B1812,'Products'!$A$6:$A$505,0)),"Unknown code"))</f>
      </c>
      <c r="D1812" s="12"/>
      <c r="E1812" s="14"/>
      <c r="F1812" s="14"/>
      <c r="G1812" s="15">
        <f>IF(OR($B1812="",$D1812=""),"",IF($F1812&lt;&gt;"",$F1812,IFERROR(IF($D1812="In",INDEX('Products'!$E$6:$E$505,MATCH($B1812,'Products'!$A$6:$A$505,0)),INDEX('Products'!$F$6:$F$505,MATCH($B1812,'Products'!$A$6:$A$505,0))),"")))</f>
      </c>
      <c r="H1812" s="15">
        <f>IF(OR($E1812="",$G1812=""),"",$E1812*$G1812)</f>
      </c>
      <c r="I1812" s="15">
        <f>IF(AND($D1812="Out",$E1812&lt;&gt;"",$G1812&lt;&gt;""),$E1812*($G1812-IFERROR(INDEX('Products'!$E$6:$E$505,MATCH($B1812,'Products'!$A$6:$A$505,0)),0)),"")</f>
      </c>
      <c r="J1812" s="12"/>
    </row>
    <row r="1813" spans="1:10" x14ac:dyDescent="0.25">
      <c r="A1813" s="17"/>
      <c r="B1813" s="12"/>
      <c r="C1813" s="16">
        <f>IF($B1813="","",IFERROR(INDEX('Products'!$B$6:$B$505,MATCH($B1813,'Products'!$A$6:$A$505,0)),"Unknown code"))</f>
      </c>
      <c r="D1813" s="12"/>
      <c r="E1813" s="14"/>
      <c r="F1813" s="14"/>
      <c r="G1813" s="15">
        <f>IF(OR($B1813="",$D1813=""),"",IF($F1813&lt;&gt;"",$F1813,IFERROR(IF($D1813="In",INDEX('Products'!$E$6:$E$505,MATCH($B1813,'Products'!$A$6:$A$505,0)),INDEX('Products'!$F$6:$F$505,MATCH($B1813,'Products'!$A$6:$A$505,0))),"")))</f>
      </c>
      <c r="H1813" s="15">
        <f>IF(OR($E1813="",$G1813=""),"",$E1813*$G1813)</f>
      </c>
      <c r="I1813" s="15">
        <f>IF(AND($D1813="Out",$E1813&lt;&gt;"",$G1813&lt;&gt;""),$E1813*($G1813-IFERROR(INDEX('Products'!$E$6:$E$505,MATCH($B1813,'Products'!$A$6:$A$505,0)),0)),"")</f>
      </c>
      <c r="J1813" s="12"/>
    </row>
    <row r="1814" spans="1:10" x14ac:dyDescent="0.25">
      <c r="A1814" s="17"/>
      <c r="B1814" s="12"/>
      <c r="C1814" s="16">
        <f>IF($B1814="","",IFERROR(INDEX('Products'!$B$6:$B$505,MATCH($B1814,'Products'!$A$6:$A$505,0)),"Unknown code"))</f>
      </c>
      <c r="D1814" s="12"/>
      <c r="E1814" s="14"/>
      <c r="F1814" s="14"/>
      <c r="G1814" s="15">
        <f>IF(OR($B1814="",$D1814=""),"",IF($F1814&lt;&gt;"",$F1814,IFERROR(IF($D1814="In",INDEX('Products'!$E$6:$E$505,MATCH($B1814,'Products'!$A$6:$A$505,0)),INDEX('Products'!$F$6:$F$505,MATCH($B1814,'Products'!$A$6:$A$505,0))),"")))</f>
      </c>
      <c r="H1814" s="15">
        <f>IF(OR($E1814="",$G1814=""),"",$E1814*$G1814)</f>
      </c>
      <c r="I1814" s="15">
        <f>IF(AND($D1814="Out",$E1814&lt;&gt;"",$G1814&lt;&gt;""),$E1814*($G1814-IFERROR(INDEX('Products'!$E$6:$E$505,MATCH($B1814,'Products'!$A$6:$A$505,0)),0)),"")</f>
      </c>
      <c r="J1814" s="12"/>
    </row>
    <row r="1815" spans="1:10" x14ac:dyDescent="0.25">
      <c r="A1815" s="17"/>
      <c r="B1815" s="12"/>
      <c r="C1815" s="16">
        <f>IF($B1815="","",IFERROR(INDEX('Products'!$B$6:$B$505,MATCH($B1815,'Products'!$A$6:$A$505,0)),"Unknown code"))</f>
      </c>
      <c r="D1815" s="12"/>
      <c r="E1815" s="14"/>
      <c r="F1815" s="14"/>
      <c r="G1815" s="15">
        <f>IF(OR($B1815="",$D1815=""),"",IF($F1815&lt;&gt;"",$F1815,IFERROR(IF($D1815="In",INDEX('Products'!$E$6:$E$505,MATCH($B1815,'Products'!$A$6:$A$505,0)),INDEX('Products'!$F$6:$F$505,MATCH($B1815,'Products'!$A$6:$A$505,0))),"")))</f>
      </c>
      <c r="H1815" s="15">
        <f>IF(OR($E1815="",$G1815=""),"",$E1815*$G1815)</f>
      </c>
      <c r="I1815" s="15">
        <f>IF(AND($D1815="Out",$E1815&lt;&gt;"",$G1815&lt;&gt;""),$E1815*($G1815-IFERROR(INDEX('Products'!$E$6:$E$505,MATCH($B1815,'Products'!$A$6:$A$505,0)),0)),"")</f>
      </c>
      <c r="J1815" s="12"/>
    </row>
    <row r="1816" spans="1:10" x14ac:dyDescent="0.25">
      <c r="A1816" s="17"/>
      <c r="B1816" s="12"/>
      <c r="C1816" s="16">
        <f>IF($B1816="","",IFERROR(INDEX('Products'!$B$6:$B$505,MATCH($B1816,'Products'!$A$6:$A$505,0)),"Unknown code"))</f>
      </c>
      <c r="D1816" s="12"/>
      <c r="E1816" s="14"/>
      <c r="F1816" s="14"/>
      <c r="G1816" s="15">
        <f>IF(OR($B1816="",$D1816=""),"",IF($F1816&lt;&gt;"",$F1816,IFERROR(IF($D1816="In",INDEX('Products'!$E$6:$E$505,MATCH($B1816,'Products'!$A$6:$A$505,0)),INDEX('Products'!$F$6:$F$505,MATCH($B1816,'Products'!$A$6:$A$505,0))),"")))</f>
      </c>
      <c r="H1816" s="15">
        <f>IF(OR($E1816="",$G1816=""),"",$E1816*$G1816)</f>
      </c>
      <c r="I1816" s="15">
        <f>IF(AND($D1816="Out",$E1816&lt;&gt;"",$G1816&lt;&gt;""),$E1816*($G1816-IFERROR(INDEX('Products'!$E$6:$E$505,MATCH($B1816,'Products'!$A$6:$A$505,0)),0)),"")</f>
      </c>
      <c r="J1816" s="12"/>
    </row>
    <row r="1817" spans="1:10" x14ac:dyDescent="0.25">
      <c r="A1817" s="17"/>
      <c r="B1817" s="12"/>
      <c r="C1817" s="16">
        <f>IF($B1817="","",IFERROR(INDEX('Products'!$B$6:$B$505,MATCH($B1817,'Products'!$A$6:$A$505,0)),"Unknown code"))</f>
      </c>
      <c r="D1817" s="12"/>
      <c r="E1817" s="14"/>
      <c r="F1817" s="14"/>
      <c r="G1817" s="15">
        <f>IF(OR($B1817="",$D1817=""),"",IF($F1817&lt;&gt;"",$F1817,IFERROR(IF($D1817="In",INDEX('Products'!$E$6:$E$505,MATCH($B1817,'Products'!$A$6:$A$505,0)),INDEX('Products'!$F$6:$F$505,MATCH($B1817,'Products'!$A$6:$A$505,0))),"")))</f>
      </c>
      <c r="H1817" s="15">
        <f>IF(OR($E1817="",$G1817=""),"",$E1817*$G1817)</f>
      </c>
      <c r="I1817" s="15">
        <f>IF(AND($D1817="Out",$E1817&lt;&gt;"",$G1817&lt;&gt;""),$E1817*($G1817-IFERROR(INDEX('Products'!$E$6:$E$505,MATCH($B1817,'Products'!$A$6:$A$505,0)),0)),"")</f>
      </c>
      <c r="J1817" s="12"/>
    </row>
    <row r="1818" spans="1:10" x14ac:dyDescent="0.25">
      <c r="A1818" s="17"/>
      <c r="B1818" s="12"/>
      <c r="C1818" s="16">
        <f>IF($B1818="","",IFERROR(INDEX('Products'!$B$6:$B$505,MATCH($B1818,'Products'!$A$6:$A$505,0)),"Unknown code"))</f>
      </c>
      <c r="D1818" s="12"/>
      <c r="E1818" s="14"/>
      <c r="F1818" s="14"/>
      <c r="G1818" s="15">
        <f>IF(OR($B1818="",$D1818=""),"",IF($F1818&lt;&gt;"",$F1818,IFERROR(IF($D1818="In",INDEX('Products'!$E$6:$E$505,MATCH($B1818,'Products'!$A$6:$A$505,0)),INDEX('Products'!$F$6:$F$505,MATCH($B1818,'Products'!$A$6:$A$505,0))),"")))</f>
      </c>
      <c r="H1818" s="15">
        <f>IF(OR($E1818="",$G1818=""),"",$E1818*$G1818)</f>
      </c>
      <c r="I1818" s="15">
        <f>IF(AND($D1818="Out",$E1818&lt;&gt;"",$G1818&lt;&gt;""),$E1818*($G1818-IFERROR(INDEX('Products'!$E$6:$E$505,MATCH($B1818,'Products'!$A$6:$A$505,0)),0)),"")</f>
      </c>
      <c r="J1818" s="12"/>
    </row>
    <row r="1819" spans="1:10" x14ac:dyDescent="0.25">
      <c r="A1819" s="17"/>
      <c r="B1819" s="12"/>
      <c r="C1819" s="16">
        <f>IF($B1819="","",IFERROR(INDEX('Products'!$B$6:$B$505,MATCH($B1819,'Products'!$A$6:$A$505,0)),"Unknown code"))</f>
      </c>
      <c r="D1819" s="12"/>
      <c r="E1819" s="14"/>
      <c r="F1819" s="14"/>
      <c r="G1819" s="15">
        <f>IF(OR($B1819="",$D1819=""),"",IF($F1819&lt;&gt;"",$F1819,IFERROR(IF($D1819="In",INDEX('Products'!$E$6:$E$505,MATCH($B1819,'Products'!$A$6:$A$505,0)),INDEX('Products'!$F$6:$F$505,MATCH($B1819,'Products'!$A$6:$A$505,0))),"")))</f>
      </c>
      <c r="H1819" s="15">
        <f>IF(OR($E1819="",$G1819=""),"",$E1819*$G1819)</f>
      </c>
      <c r="I1819" s="15">
        <f>IF(AND($D1819="Out",$E1819&lt;&gt;"",$G1819&lt;&gt;""),$E1819*($G1819-IFERROR(INDEX('Products'!$E$6:$E$505,MATCH($B1819,'Products'!$A$6:$A$505,0)),0)),"")</f>
      </c>
      <c r="J1819" s="12"/>
    </row>
    <row r="1820" spans="1:10" x14ac:dyDescent="0.25">
      <c r="A1820" s="17"/>
      <c r="B1820" s="12"/>
      <c r="C1820" s="16">
        <f>IF($B1820="","",IFERROR(INDEX('Products'!$B$6:$B$505,MATCH($B1820,'Products'!$A$6:$A$505,0)),"Unknown code"))</f>
      </c>
      <c r="D1820" s="12"/>
      <c r="E1820" s="14"/>
      <c r="F1820" s="14"/>
      <c r="G1820" s="15">
        <f>IF(OR($B1820="",$D1820=""),"",IF($F1820&lt;&gt;"",$F1820,IFERROR(IF($D1820="In",INDEX('Products'!$E$6:$E$505,MATCH($B1820,'Products'!$A$6:$A$505,0)),INDEX('Products'!$F$6:$F$505,MATCH($B1820,'Products'!$A$6:$A$505,0))),"")))</f>
      </c>
      <c r="H1820" s="15">
        <f>IF(OR($E1820="",$G1820=""),"",$E1820*$G1820)</f>
      </c>
      <c r="I1820" s="15">
        <f>IF(AND($D1820="Out",$E1820&lt;&gt;"",$G1820&lt;&gt;""),$E1820*($G1820-IFERROR(INDEX('Products'!$E$6:$E$505,MATCH($B1820,'Products'!$A$6:$A$505,0)),0)),"")</f>
      </c>
      <c r="J1820" s="12"/>
    </row>
    <row r="1821" spans="1:10" x14ac:dyDescent="0.25">
      <c r="A1821" s="17"/>
      <c r="B1821" s="12"/>
      <c r="C1821" s="16">
        <f>IF($B1821="","",IFERROR(INDEX('Products'!$B$6:$B$505,MATCH($B1821,'Products'!$A$6:$A$505,0)),"Unknown code"))</f>
      </c>
      <c r="D1821" s="12"/>
      <c r="E1821" s="14"/>
      <c r="F1821" s="14"/>
      <c r="G1821" s="15">
        <f>IF(OR($B1821="",$D1821=""),"",IF($F1821&lt;&gt;"",$F1821,IFERROR(IF($D1821="In",INDEX('Products'!$E$6:$E$505,MATCH($B1821,'Products'!$A$6:$A$505,0)),INDEX('Products'!$F$6:$F$505,MATCH($B1821,'Products'!$A$6:$A$505,0))),"")))</f>
      </c>
      <c r="H1821" s="15">
        <f>IF(OR($E1821="",$G1821=""),"",$E1821*$G1821)</f>
      </c>
      <c r="I1821" s="15">
        <f>IF(AND($D1821="Out",$E1821&lt;&gt;"",$G1821&lt;&gt;""),$E1821*($G1821-IFERROR(INDEX('Products'!$E$6:$E$505,MATCH($B1821,'Products'!$A$6:$A$505,0)),0)),"")</f>
      </c>
      <c r="J1821" s="12"/>
    </row>
    <row r="1822" spans="1:10" x14ac:dyDescent="0.25">
      <c r="A1822" s="17"/>
      <c r="B1822" s="12"/>
      <c r="C1822" s="16">
        <f>IF($B1822="","",IFERROR(INDEX('Products'!$B$6:$B$505,MATCH($B1822,'Products'!$A$6:$A$505,0)),"Unknown code"))</f>
      </c>
      <c r="D1822" s="12"/>
      <c r="E1822" s="14"/>
      <c r="F1822" s="14"/>
      <c r="G1822" s="15">
        <f>IF(OR($B1822="",$D1822=""),"",IF($F1822&lt;&gt;"",$F1822,IFERROR(IF($D1822="In",INDEX('Products'!$E$6:$E$505,MATCH($B1822,'Products'!$A$6:$A$505,0)),INDEX('Products'!$F$6:$F$505,MATCH($B1822,'Products'!$A$6:$A$505,0))),"")))</f>
      </c>
      <c r="H1822" s="15">
        <f>IF(OR($E1822="",$G1822=""),"",$E1822*$G1822)</f>
      </c>
      <c r="I1822" s="15">
        <f>IF(AND($D1822="Out",$E1822&lt;&gt;"",$G1822&lt;&gt;""),$E1822*($G1822-IFERROR(INDEX('Products'!$E$6:$E$505,MATCH($B1822,'Products'!$A$6:$A$505,0)),0)),"")</f>
      </c>
      <c r="J1822" s="12"/>
    </row>
    <row r="1823" spans="1:10" x14ac:dyDescent="0.25">
      <c r="A1823" s="17"/>
      <c r="B1823" s="12"/>
      <c r="C1823" s="16">
        <f>IF($B1823="","",IFERROR(INDEX('Products'!$B$6:$B$505,MATCH($B1823,'Products'!$A$6:$A$505,0)),"Unknown code"))</f>
      </c>
      <c r="D1823" s="12"/>
      <c r="E1823" s="14"/>
      <c r="F1823" s="14"/>
      <c r="G1823" s="15">
        <f>IF(OR($B1823="",$D1823=""),"",IF($F1823&lt;&gt;"",$F1823,IFERROR(IF($D1823="In",INDEX('Products'!$E$6:$E$505,MATCH($B1823,'Products'!$A$6:$A$505,0)),INDEX('Products'!$F$6:$F$505,MATCH($B1823,'Products'!$A$6:$A$505,0))),"")))</f>
      </c>
      <c r="H1823" s="15">
        <f>IF(OR($E1823="",$G1823=""),"",$E1823*$G1823)</f>
      </c>
      <c r="I1823" s="15">
        <f>IF(AND($D1823="Out",$E1823&lt;&gt;"",$G1823&lt;&gt;""),$E1823*($G1823-IFERROR(INDEX('Products'!$E$6:$E$505,MATCH($B1823,'Products'!$A$6:$A$505,0)),0)),"")</f>
      </c>
      <c r="J1823" s="12"/>
    </row>
    <row r="1824" spans="1:10" x14ac:dyDescent="0.25">
      <c r="A1824" s="17"/>
      <c r="B1824" s="12"/>
      <c r="C1824" s="16">
        <f>IF($B1824="","",IFERROR(INDEX('Products'!$B$6:$B$505,MATCH($B1824,'Products'!$A$6:$A$505,0)),"Unknown code"))</f>
      </c>
      <c r="D1824" s="12"/>
      <c r="E1824" s="14"/>
      <c r="F1824" s="14"/>
      <c r="G1824" s="15">
        <f>IF(OR($B1824="",$D1824=""),"",IF($F1824&lt;&gt;"",$F1824,IFERROR(IF($D1824="In",INDEX('Products'!$E$6:$E$505,MATCH($B1824,'Products'!$A$6:$A$505,0)),INDEX('Products'!$F$6:$F$505,MATCH($B1824,'Products'!$A$6:$A$505,0))),"")))</f>
      </c>
      <c r="H1824" s="15">
        <f>IF(OR($E1824="",$G1824=""),"",$E1824*$G1824)</f>
      </c>
      <c r="I1824" s="15">
        <f>IF(AND($D1824="Out",$E1824&lt;&gt;"",$G1824&lt;&gt;""),$E1824*($G1824-IFERROR(INDEX('Products'!$E$6:$E$505,MATCH($B1824,'Products'!$A$6:$A$505,0)),0)),"")</f>
      </c>
      <c r="J1824" s="12"/>
    </row>
    <row r="1825" spans="1:10" x14ac:dyDescent="0.25">
      <c r="A1825" s="17"/>
      <c r="B1825" s="12"/>
      <c r="C1825" s="16">
        <f>IF($B1825="","",IFERROR(INDEX('Products'!$B$6:$B$505,MATCH($B1825,'Products'!$A$6:$A$505,0)),"Unknown code"))</f>
      </c>
      <c r="D1825" s="12"/>
      <c r="E1825" s="14"/>
      <c r="F1825" s="14"/>
      <c r="G1825" s="15">
        <f>IF(OR($B1825="",$D1825=""),"",IF($F1825&lt;&gt;"",$F1825,IFERROR(IF($D1825="In",INDEX('Products'!$E$6:$E$505,MATCH($B1825,'Products'!$A$6:$A$505,0)),INDEX('Products'!$F$6:$F$505,MATCH($B1825,'Products'!$A$6:$A$505,0))),"")))</f>
      </c>
      <c r="H1825" s="15">
        <f>IF(OR($E1825="",$G1825=""),"",$E1825*$G1825)</f>
      </c>
      <c r="I1825" s="15">
        <f>IF(AND($D1825="Out",$E1825&lt;&gt;"",$G1825&lt;&gt;""),$E1825*($G1825-IFERROR(INDEX('Products'!$E$6:$E$505,MATCH($B1825,'Products'!$A$6:$A$505,0)),0)),"")</f>
      </c>
      <c r="J1825" s="12"/>
    </row>
    <row r="1826" spans="1:10" x14ac:dyDescent="0.25">
      <c r="A1826" s="17"/>
      <c r="B1826" s="12"/>
      <c r="C1826" s="16">
        <f>IF($B1826="","",IFERROR(INDEX('Products'!$B$6:$B$505,MATCH($B1826,'Products'!$A$6:$A$505,0)),"Unknown code"))</f>
      </c>
      <c r="D1826" s="12"/>
      <c r="E1826" s="14"/>
      <c r="F1826" s="14"/>
      <c r="G1826" s="15">
        <f>IF(OR($B1826="",$D1826=""),"",IF($F1826&lt;&gt;"",$F1826,IFERROR(IF($D1826="In",INDEX('Products'!$E$6:$E$505,MATCH($B1826,'Products'!$A$6:$A$505,0)),INDEX('Products'!$F$6:$F$505,MATCH($B1826,'Products'!$A$6:$A$505,0))),"")))</f>
      </c>
      <c r="H1826" s="15">
        <f>IF(OR($E1826="",$G1826=""),"",$E1826*$G1826)</f>
      </c>
      <c r="I1826" s="15">
        <f>IF(AND($D1826="Out",$E1826&lt;&gt;"",$G1826&lt;&gt;""),$E1826*($G1826-IFERROR(INDEX('Products'!$E$6:$E$505,MATCH($B1826,'Products'!$A$6:$A$505,0)),0)),"")</f>
      </c>
      <c r="J1826" s="12"/>
    </row>
    <row r="1827" spans="1:10" x14ac:dyDescent="0.25">
      <c r="A1827" s="17"/>
      <c r="B1827" s="12"/>
      <c r="C1827" s="16">
        <f>IF($B1827="","",IFERROR(INDEX('Products'!$B$6:$B$505,MATCH($B1827,'Products'!$A$6:$A$505,0)),"Unknown code"))</f>
      </c>
      <c r="D1827" s="12"/>
      <c r="E1827" s="14"/>
      <c r="F1827" s="14"/>
      <c r="G1827" s="15">
        <f>IF(OR($B1827="",$D1827=""),"",IF($F1827&lt;&gt;"",$F1827,IFERROR(IF($D1827="In",INDEX('Products'!$E$6:$E$505,MATCH($B1827,'Products'!$A$6:$A$505,0)),INDEX('Products'!$F$6:$F$505,MATCH($B1827,'Products'!$A$6:$A$505,0))),"")))</f>
      </c>
      <c r="H1827" s="15">
        <f>IF(OR($E1827="",$G1827=""),"",$E1827*$G1827)</f>
      </c>
      <c r="I1827" s="15">
        <f>IF(AND($D1827="Out",$E1827&lt;&gt;"",$G1827&lt;&gt;""),$E1827*($G1827-IFERROR(INDEX('Products'!$E$6:$E$505,MATCH($B1827,'Products'!$A$6:$A$505,0)),0)),"")</f>
      </c>
      <c r="J1827" s="12"/>
    </row>
    <row r="1828" spans="1:10" x14ac:dyDescent="0.25">
      <c r="A1828" s="17"/>
      <c r="B1828" s="12"/>
      <c r="C1828" s="16">
        <f>IF($B1828="","",IFERROR(INDEX('Products'!$B$6:$B$505,MATCH($B1828,'Products'!$A$6:$A$505,0)),"Unknown code"))</f>
      </c>
      <c r="D1828" s="12"/>
      <c r="E1828" s="14"/>
      <c r="F1828" s="14"/>
      <c r="G1828" s="15">
        <f>IF(OR($B1828="",$D1828=""),"",IF($F1828&lt;&gt;"",$F1828,IFERROR(IF($D1828="In",INDEX('Products'!$E$6:$E$505,MATCH($B1828,'Products'!$A$6:$A$505,0)),INDEX('Products'!$F$6:$F$505,MATCH($B1828,'Products'!$A$6:$A$505,0))),"")))</f>
      </c>
      <c r="H1828" s="15">
        <f>IF(OR($E1828="",$G1828=""),"",$E1828*$G1828)</f>
      </c>
      <c r="I1828" s="15">
        <f>IF(AND($D1828="Out",$E1828&lt;&gt;"",$G1828&lt;&gt;""),$E1828*($G1828-IFERROR(INDEX('Products'!$E$6:$E$505,MATCH($B1828,'Products'!$A$6:$A$505,0)),0)),"")</f>
      </c>
      <c r="J1828" s="12"/>
    </row>
    <row r="1829" spans="1:10" x14ac:dyDescent="0.25">
      <c r="A1829" s="17"/>
      <c r="B1829" s="12"/>
      <c r="C1829" s="16">
        <f>IF($B1829="","",IFERROR(INDEX('Products'!$B$6:$B$505,MATCH($B1829,'Products'!$A$6:$A$505,0)),"Unknown code"))</f>
      </c>
      <c r="D1829" s="12"/>
      <c r="E1829" s="14"/>
      <c r="F1829" s="14"/>
      <c r="G1829" s="15">
        <f>IF(OR($B1829="",$D1829=""),"",IF($F1829&lt;&gt;"",$F1829,IFERROR(IF($D1829="In",INDEX('Products'!$E$6:$E$505,MATCH($B1829,'Products'!$A$6:$A$505,0)),INDEX('Products'!$F$6:$F$505,MATCH($B1829,'Products'!$A$6:$A$505,0))),"")))</f>
      </c>
      <c r="H1829" s="15">
        <f>IF(OR($E1829="",$G1829=""),"",$E1829*$G1829)</f>
      </c>
      <c r="I1829" s="15">
        <f>IF(AND($D1829="Out",$E1829&lt;&gt;"",$G1829&lt;&gt;""),$E1829*($G1829-IFERROR(INDEX('Products'!$E$6:$E$505,MATCH($B1829,'Products'!$A$6:$A$505,0)),0)),"")</f>
      </c>
      <c r="J1829" s="12"/>
    </row>
    <row r="1830" spans="1:10" x14ac:dyDescent="0.25">
      <c r="A1830" s="17"/>
      <c r="B1830" s="12"/>
      <c r="C1830" s="16">
        <f>IF($B1830="","",IFERROR(INDEX('Products'!$B$6:$B$505,MATCH($B1830,'Products'!$A$6:$A$505,0)),"Unknown code"))</f>
      </c>
      <c r="D1830" s="12"/>
      <c r="E1830" s="14"/>
      <c r="F1830" s="14"/>
      <c r="G1830" s="15">
        <f>IF(OR($B1830="",$D1830=""),"",IF($F1830&lt;&gt;"",$F1830,IFERROR(IF($D1830="In",INDEX('Products'!$E$6:$E$505,MATCH($B1830,'Products'!$A$6:$A$505,0)),INDEX('Products'!$F$6:$F$505,MATCH($B1830,'Products'!$A$6:$A$505,0))),"")))</f>
      </c>
      <c r="H1830" s="15">
        <f>IF(OR($E1830="",$G1830=""),"",$E1830*$G1830)</f>
      </c>
      <c r="I1830" s="15">
        <f>IF(AND($D1830="Out",$E1830&lt;&gt;"",$G1830&lt;&gt;""),$E1830*($G1830-IFERROR(INDEX('Products'!$E$6:$E$505,MATCH($B1830,'Products'!$A$6:$A$505,0)),0)),"")</f>
      </c>
      <c r="J1830" s="12"/>
    </row>
    <row r="1831" spans="1:10" x14ac:dyDescent="0.25">
      <c r="A1831" s="17"/>
      <c r="B1831" s="12"/>
      <c r="C1831" s="16">
        <f>IF($B1831="","",IFERROR(INDEX('Products'!$B$6:$B$505,MATCH($B1831,'Products'!$A$6:$A$505,0)),"Unknown code"))</f>
      </c>
      <c r="D1831" s="12"/>
      <c r="E1831" s="14"/>
      <c r="F1831" s="14"/>
      <c r="G1831" s="15">
        <f>IF(OR($B1831="",$D1831=""),"",IF($F1831&lt;&gt;"",$F1831,IFERROR(IF($D1831="In",INDEX('Products'!$E$6:$E$505,MATCH($B1831,'Products'!$A$6:$A$505,0)),INDEX('Products'!$F$6:$F$505,MATCH($B1831,'Products'!$A$6:$A$505,0))),"")))</f>
      </c>
      <c r="H1831" s="15">
        <f>IF(OR($E1831="",$G1831=""),"",$E1831*$G1831)</f>
      </c>
      <c r="I1831" s="15">
        <f>IF(AND($D1831="Out",$E1831&lt;&gt;"",$G1831&lt;&gt;""),$E1831*($G1831-IFERROR(INDEX('Products'!$E$6:$E$505,MATCH($B1831,'Products'!$A$6:$A$505,0)),0)),"")</f>
      </c>
      <c r="J1831" s="12"/>
    </row>
    <row r="1832" spans="1:10" x14ac:dyDescent="0.25">
      <c r="A1832" s="17"/>
      <c r="B1832" s="12"/>
      <c r="C1832" s="16">
        <f>IF($B1832="","",IFERROR(INDEX('Products'!$B$6:$B$505,MATCH($B1832,'Products'!$A$6:$A$505,0)),"Unknown code"))</f>
      </c>
      <c r="D1832" s="12"/>
      <c r="E1832" s="14"/>
      <c r="F1832" s="14"/>
      <c r="G1832" s="15">
        <f>IF(OR($B1832="",$D1832=""),"",IF($F1832&lt;&gt;"",$F1832,IFERROR(IF($D1832="In",INDEX('Products'!$E$6:$E$505,MATCH($B1832,'Products'!$A$6:$A$505,0)),INDEX('Products'!$F$6:$F$505,MATCH($B1832,'Products'!$A$6:$A$505,0))),"")))</f>
      </c>
      <c r="H1832" s="15">
        <f>IF(OR($E1832="",$G1832=""),"",$E1832*$G1832)</f>
      </c>
      <c r="I1832" s="15">
        <f>IF(AND($D1832="Out",$E1832&lt;&gt;"",$G1832&lt;&gt;""),$E1832*($G1832-IFERROR(INDEX('Products'!$E$6:$E$505,MATCH($B1832,'Products'!$A$6:$A$505,0)),0)),"")</f>
      </c>
      <c r="J1832" s="12"/>
    </row>
    <row r="1833" spans="1:10" x14ac:dyDescent="0.25">
      <c r="A1833" s="17"/>
      <c r="B1833" s="12"/>
      <c r="C1833" s="16">
        <f>IF($B1833="","",IFERROR(INDEX('Products'!$B$6:$B$505,MATCH($B1833,'Products'!$A$6:$A$505,0)),"Unknown code"))</f>
      </c>
      <c r="D1833" s="12"/>
      <c r="E1833" s="14"/>
      <c r="F1833" s="14"/>
      <c r="G1833" s="15">
        <f>IF(OR($B1833="",$D1833=""),"",IF($F1833&lt;&gt;"",$F1833,IFERROR(IF($D1833="In",INDEX('Products'!$E$6:$E$505,MATCH($B1833,'Products'!$A$6:$A$505,0)),INDEX('Products'!$F$6:$F$505,MATCH($B1833,'Products'!$A$6:$A$505,0))),"")))</f>
      </c>
      <c r="H1833" s="15">
        <f>IF(OR($E1833="",$G1833=""),"",$E1833*$G1833)</f>
      </c>
      <c r="I1833" s="15">
        <f>IF(AND($D1833="Out",$E1833&lt;&gt;"",$G1833&lt;&gt;""),$E1833*($G1833-IFERROR(INDEX('Products'!$E$6:$E$505,MATCH($B1833,'Products'!$A$6:$A$505,0)),0)),"")</f>
      </c>
      <c r="J1833" s="12"/>
    </row>
    <row r="1834" spans="1:10" x14ac:dyDescent="0.25">
      <c r="A1834" s="17"/>
      <c r="B1834" s="12"/>
      <c r="C1834" s="16">
        <f>IF($B1834="","",IFERROR(INDEX('Products'!$B$6:$B$505,MATCH($B1834,'Products'!$A$6:$A$505,0)),"Unknown code"))</f>
      </c>
      <c r="D1834" s="12"/>
      <c r="E1834" s="14"/>
      <c r="F1834" s="14"/>
      <c r="G1834" s="15">
        <f>IF(OR($B1834="",$D1834=""),"",IF($F1834&lt;&gt;"",$F1834,IFERROR(IF($D1834="In",INDEX('Products'!$E$6:$E$505,MATCH($B1834,'Products'!$A$6:$A$505,0)),INDEX('Products'!$F$6:$F$505,MATCH($B1834,'Products'!$A$6:$A$505,0))),"")))</f>
      </c>
      <c r="H1834" s="15">
        <f>IF(OR($E1834="",$G1834=""),"",$E1834*$G1834)</f>
      </c>
      <c r="I1834" s="15">
        <f>IF(AND($D1834="Out",$E1834&lt;&gt;"",$G1834&lt;&gt;""),$E1834*($G1834-IFERROR(INDEX('Products'!$E$6:$E$505,MATCH($B1834,'Products'!$A$6:$A$505,0)),0)),"")</f>
      </c>
      <c r="J1834" s="12"/>
    </row>
    <row r="1835" spans="1:10" x14ac:dyDescent="0.25">
      <c r="A1835" s="17"/>
      <c r="B1835" s="12"/>
      <c r="C1835" s="16">
        <f>IF($B1835="","",IFERROR(INDEX('Products'!$B$6:$B$505,MATCH($B1835,'Products'!$A$6:$A$505,0)),"Unknown code"))</f>
      </c>
      <c r="D1835" s="12"/>
      <c r="E1835" s="14"/>
      <c r="F1835" s="14"/>
      <c r="G1835" s="15">
        <f>IF(OR($B1835="",$D1835=""),"",IF($F1835&lt;&gt;"",$F1835,IFERROR(IF($D1835="In",INDEX('Products'!$E$6:$E$505,MATCH($B1835,'Products'!$A$6:$A$505,0)),INDEX('Products'!$F$6:$F$505,MATCH($B1835,'Products'!$A$6:$A$505,0))),"")))</f>
      </c>
      <c r="H1835" s="15">
        <f>IF(OR($E1835="",$G1835=""),"",$E1835*$G1835)</f>
      </c>
      <c r="I1835" s="15">
        <f>IF(AND($D1835="Out",$E1835&lt;&gt;"",$G1835&lt;&gt;""),$E1835*($G1835-IFERROR(INDEX('Products'!$E$6:$E$505,MATCH($B1835,'Products'!$A$6:$A$505,0)),0)),"")</f>
      </c>
      <c r="J1835" s="12"/>
    </row>
    <row r="1836" spans="1:10" x14ac:dyDescent="0.25">
      <c r="A1836" s="17"/>
      <c r="B1836" s="12"/>
      <c r="C1836" s="16">
        <f>IF($B1836="","",IFERROR(INDEX('Products'!$B$6:$B$505,MATCH($B1836,'Products'!$A$6:$A$505,0)),"Unknown code"))</f>
      </c>
      <c r="D1836" s="12"/>
      <c r="E1836" s="14"/>
      <c r="F1836" s="14"/>
      <c r="G1836" s="15">
        <f>IF(OR($B1836="",$D1836=""),"",IF($F1836&lt;&gt;"",$F1836,IFERROR(IF($D1836="In",INDEX('Products'!$E$6:$E$505,MATCH($B1836,'Products'!$A$6:$A$505,0)),INDEX('Products'!$F$6:$F$505,MATCH($B1836,'Products'!$A$6:$A$505,0))),"")))</f>
      </c>
      <c r="H1836" s="15">
        <f>IF(OR($E1836="",$G1836=""),"",$E1836*$G1836)</f>
      </c>
      <c r="I1836" s="15">
        <f>IF(AND($D1836="Out",$E1836&lt;&gt;"",$G1836&lt;&gt;""),$E1836*($G1836-IFERROR(INDEX('Products'!$E$6:$E$505,MATCH($B1836,'Products'!$A$6:$A$505,0)),0)),"")</f>
      </c>
      <c r="J1836" s="12"/>
    </row>
    <row r="1837" spans="1:10" x14ac:dyDescent="0.25">
      <c r="A1837" s="17"/>
      <c r="B1837" s="12"/>
      <c r="C1837" s="16">
        <f>IF($B1837="","",IFERROR(INDEX('Products'!$B$6:$B$505,MATCH($B1837,'Products'!$A$6:$A$505,0)),"Unknown code"))</f>
      </c>
      <c r="D1837" s="12"/>
      <c r="E1837" s="14"/>
      <c r="F1837" s="14"/>
      <c r="G1837" s="15">
        <f>IF(OR($B1837="",$D1837=""),"",IF($F1837&lt;&gt;"",$F1837,IFERROR(IF($D1837="In",INDEX('Products'!$E$6:$E$505,MATCH($B1837,'Products'!$A$6:$A$505,0)),INDEX('Products'!$F$6:$F$505,MATCH($B1837,'Products'!$A$6:$A$505,0))),"")))</f>
      </c>
      <c r="H1837" s="15">
        <f>IF(OR($E1837="",$G1837=""),"",$E1837*$G1837)</f>
      </c>
      <c r="I1837" s="15">
        <f>IF(AND($D1837="Out",$E1837&lt;&gt;"",$G1837&lt;&gt;""),$E1837*($G1837-IFERROR(INDEX('Products'!$E$6:$E$505,MATCH($B1837,'Products'!$A$6:$A$505,0)),0)),"")</f>
      </c>
      <c r="J1837" s="12"/>
    </row>
    <row r="1838" spans="1:10" x14ac:dyDescent="0.25">
      <c r="A1838" s="17"/>
      <c r="B1838" s="12"/>
      <c r="C1838" s="16">
        <f>IF($B1838="","",IFERROR(INDEX('Products'!$B$6:$B$505,MATCH($B1838,'Products'!$A$6:$A$505,0)),"Unknown code"))</f>
      </c>
      <c r="D1838" s="12"/>
      <c r="E1838" s="14"/>
      <c r="F1838" s="14"/>
      <c r="G1838" s="15">
        <f>IF(OR($B1838="",$D1838=""),"",IF($F1838&lt;&gt;"",$F1838,IFERROR(IF($D1838="In",INDEX('Products'!$E$6:$E$505,MATCH($B1838,'Products'!$A$6:$A$505,0)),INDEX('Products'!$F$6:$F$505,MATCH($B1838,'Products'!$A$6:$A$505,0))),"")))</f>
      </c>
      <c r="H1838" s="15">
        <f>IF(OR($E1838="",$G1838=""),"",$E1838*$G1838)</f>
      </c>
      <c r="I1838" s="15">
        <f>IF(AND($D1838="Out",$E1838&lt;&gt;"",$G1838&lt;&gt;""),$E1838*($G1838-IFERROR(INDEX('Products'!$E$6:$E$505,MATCH($B1838,'Products'!$A$6:$A$505,0)),0)),"")</f>
      </c>
      <c r="J1838" s="12"/>
    </row>
    <row r="1839" spans="1:10" x14ac:dyDescent="0.25">
      <c r="A1839" s="17"/>
      <c r="B1839" s="12"/>
      <c r="C1839" s="16">
        <f>IF($B1839="","",IFERROR(INDEX('Products'!$B$6:$B$505,MATCH($B1839,'Products'!$A$6:$A$505,0)),"Unknown code"))</f>
      </c>
      <c r="D1839" s="12"/>
      <c r="E1839" s="14"/>
      <c r="F1839" s="14"/>
      <c r="G1839" s="15">
        <f>IF(OR($B1839="",$D1839=""),"",IF($F1839&lt;&gt;"",$F1839,IFERROR(IF($D1839="In",INDEX('Products'!$E$6:$E$505,MATCH($B1839,'Products'!$A$6:$A$505,0)),INDEX('Products'!$F$6:$F$505,MATCH($B1839,'Products'!$A$6:$A$505,0))),"")))</f>
      </c>
      <c r="H1839" s="15">
        <f>IF(OR($E1839="",$G1839=""),"",$E1839*$G1839)</f>
      </c>
      <c r="I1839" s="15">
        <f>IF(AND($D1839="Out",$E1839&lt;&gt;"",$G1839&lt;&gt;""),$E1839*($G1839-IFERROR(INDEX('Products'!$E$6:$E$505,MATCH($B1839,'Products'!$A$6:$A$505,0)),0)),"")</f>
      </c>
      <c r="J1839" s="12"/>
    </row>
    <row r="1840" spans="1:10" x14ac:dyDescent="0.25">
      <c r="A1840" s="17"/>
      <c r="B1840" s="12"/>
      <c r="C1840" s="16">
        <f>IF($B1840="","",IFERROR(INDEX('Products'!$B$6:$B$505,MATCH($B1840,'Products'!$A$6:$A$505,0)),"Unknown code"))</f>
      </c>
      <c r="D1840" s="12"/>
      <c r="E1840" s="14"/>
      <c r="F1840" s="14"/>
      <c r="G1840" s="15">
        <f>IF(OR($B1840="",$D1840=""),"",IF($F1840&lt;&gt;"",$F1840,IFERROR(IF($D1840="In",INDEX('Products'!$E$6:$E$505,MATCH($B1840,'Products'!$A$6:$A$505,0)),INDEX('Products'!$F$6:$F$505,MATCH($B1840,'Products'!$A$6:$A$505,0))),"")))</f>
      </c>
      <c r="H1840" s="15">
        <f>IF(OR($E1840="",$G1840=""),"",$E1840*$G1840)</f>
      </c>
      <c r="I1840" s="15">
        <f>IF(AND($D1840="Out",$E1840&lt;&gt;"",$G1840&lt;&gt;""),$E1840*($G1840-IFERROR(INDEX('Products'!$E$6:$E$505,MATCH($B1840,'Products'!$A$6:$A$505,0)),0)),"")</f>
      </c>
      <c r="J1840" s="12"/>
    </row>
    <row r="1841" spans="1:10" x14ac:dyDescent="0.25">
      <c r="A1841" s="17"/>
      <c r="B1841" s="12"/>
      <c r="C1841" s="16">
        <f>IF($B1841="","",IFERROR(INDEX('Products'!$B$6:$B$505,MATCH($B1841,'Products'!$A$6:$A$505,0)),"Unknown code"))</f>
      </c>
      <c r="D1841" s="12"/>
      <c r="E1841" s="14"/>
      <c r="F1841" s="14"/>
      <c r="G1841" s="15">
        <f>IF(OR($B1841="",$D1841=""),"",IF($F1841&lt;&gt;"",$F1841,IFERROR(IF($D1841="In",INDEX('Products'!$E$6:$E$505,MATCH($B1841,'Products'!$A$6:$A$505,0)),INDEX('Products'!$F$6:$F$505,MATCH($B1841,'Products'!$A$6:$A$505,0))),"")))</f>
      </c>
      <c r="H1841" s="15">
        <f>IF(OR($E1841="",$G1841=""),"",$E1841*$G1841)</f>
      </c>
      <c r="I1841" s="15">
        <f>IF(AND($D1841="Out",$E1841&lt;&gt;"",$G1841&lt;&gt;""),$E1841*($G1841-IFERROR(INDEX('Products'!$E$6:$E$505,MATCH($B1841,'Products'!$A$6:$A$505,0)),0)),"")</f>
      </c>
      <c r="J1841" s="12"/>
    </row>
    <row r="1842" spans="1:10" x14ac:dyDescent="0.25">
      <c r="A1842" s="17"/>
      <c r="B1842" s="12"/>
      <c r="C1842" s="16">
        <f>IF($B1842="","",IFERROR(INDEX('Products'!$B$6:$B$505,MATCH($B1842,'Products'!$A$6:$A$505,0)),"Unknown code"))</f>
      </c>
      <c r="D1842" s="12"/>
      <c r="E1842" s="14"/>
      <c r="F1842" s="14"/>
      <c r="G1842" s="15">
        <f>IF(OR($B1842="",$D1842=""),"",IF($F1842&lt;&gt;"",$F1842,IFERROR(IF($D1842="In",INDEX('Products'!$E$6:$E$505,MATCH($B1842,'Products'!$A$6:$A$505,0)),INDEX('Products'!$F$6:$F$505,MATCH($B1842,'Products'!$A$6:$A$505,0))),"")))</f>
      </c>
      <c r="H1842" s="15">
        <f>IF(OR($E1842="",$G1842=""),"",$E1842*$G1842)</f>
      </c>
      <c r="I1842" s="15">
        <f>IF(AND($D1842="Out",$E1842&lt;&gt;"",$G1842&lt;&gt;""),$E1842*($G1842-IFERROR(INDEX('Products'!$E$6:$E$505,MATCH($B1842,'Products'!$A$6:$A$505,0)),0)),"")</f>
      </c>
      <c r="J1842" s="12"/>
    </row>
    <row r="1843" spans="1:10" x14ac:dyDescent="0.25">
      <c r="A1843" s="17"/>
      <c r="B1843" s="12"/>
      <c r="C1843" s="16">
        <f>IF($B1843="","",IFERROR(INDEX('Products'!$B$6:$B$505,MATCH($B1843,'Products'!$A$6:$A$505,0)),"Unknown code"))</f>
      </c>
      <c r="D1843" s="12"/>
      <c r="E1843" s="14"/>
      <c r="F1843" s="14"/>
      <c r="G1843" s="15">
        <f>IF(OR($B1843="",$D1843=""),"",IF($F1843&lt;&gt;"",$F1843,IFERROR(IF($D1843="In",INDEX('Products'!$E$6:$E$505,MATCH($B1843,'Products'!$A$6:$A$505,0)),INDEX('Products'!$F$6:$F$505,MATCH($B1843,'Products'!$A$6:$A$505,0))),"")))</f>
      </c>
      <c r="H1843" s="15">
        <f>IF(OR($E1843="",$G1843=""),"",$E1843*$G1843)</f>
      </c>
      <c r="I1843" s="15">
        <f>IF(AND($D1843="Out",$E1843&lt;&gt;"",$G1843&lt;&gt;""),$E1843*($G1843-IFERROR(INDEX('Products'!$E$6:$E$505,MATCH($B1843,'Products'!$A$6:$A$505,0)),0)),"")</f>
      </c>
      <c r="J1843" s="12"/>
    </row>
    <row r="1844" spans="1:10" x14ac:dyDescent="0.25">
      <c r="A1844" s="17"/>
      <c r="B1844" s="12"/>
      <c r="C1844" s="16">
        <f>IF($B1844="","",IFERROR(INDEX('Products'!$B$6:$B$505,MATCH($B1844,'Products'!$A$6:$A$505,0)),"Unknown code"))</f>
      </c>
      <c r="D1844" s="12"/>
      <c r="E1844" s="14"/>
      <c r="F1844" s="14"/>
      <c r="G1844" s="15">
        <f>IF(OR($B1844="",$D1844=""),"",IF($F1844&lt;&gt;"",$F1844,IFERROR(IF($D1844="In",INDEX('Products'!$E$6:$E$505,MATCH($B1844,'Products'!$A$6:$A$505,0)),INDEX('Products'!$F$6:$F$505,MATCH($B1844,'Products'!$A$6:$A$505,0))),"")))</f>
      </c>
      <c r="H1844" s="15">
        <f>IF(OR($E1844="",$G1844=""),"",$E1844*$G1844)</f>
      </c>
      <c r="I1844" s="15">
        <f>IF(AND($D1844="Out",$E1844&lt;&gt;"",$G1844&lt;&gt;""),$E1844*($G1844-IFERROR(INDEX('Products'!$E$6:$E$505,MATCH($B1844,'Products'!$A$6:$A$505,0)),0)),"")</f>
      </c>
      <c r="J1844" s="12"/>
    </row>
    <row r="1845" spans="1:10" x14ac:dyDescent="0.25">
      <c r="A1845" s="17"/>
      <c r="B1845" s="12"/>
      <c r="C1845" s="16">
        <f>IF($B1845="","",IFERROR(INDEX('Products'!$B$6:$B$505,MATCH($B1845,'Products'!$A$6:$A$505,0)),"Unknown code"))</f>
      </c>
      <c r="D1845" s="12"/>
      <c r="E1845" s="14"/>
      <c r="F1845" s="14"/>
      <c r="G1845" s="15">
        <f>IF(OR($B1845="",$D1845=""),"",IF($F1845&lt;&gt;"",$F1845,IFERROR(IF($D1845="In",INDEX('Products'!$E$6:$E$505,MATCH($B1845,'Products'!$A$6:$A$505,0)),INDEX('Products'!$F$6:$F$505,MATCH($B1845,'Products'!$A$6:$A$505,0))),"")))</f>
      </c>
      <c r="H1845" s="15">
        <f>IF(OR($E1845="",$G1845=""),"",$E1845*$G1845)</f>
      </c>
      <c r="I1845" s="15">
        <f>IF(AND($D1845="Out",$E1845&lt;&gt;"",$G1845&lt;&gt;""),$E1845*($G1845-IFERROR(INDEX('Products'!$E$6:$E$505,MATCH($B1845,'Products'!$A$6:$A$505,0)),0)),"")</f>
      </c>
      <c r="J1845" s="12"/>
    </row>
    <row r="1846" spans="1:10" x14ac:dyDescent="0.25">
      <c r="A1846" s="17"/>
      <c r="B1846" s="12"/>
      <c r="C1846" s="16">
        <f>IF($B1846="","",IFERROR(INDEX('Products'!$B$6:$B$505,MATCH($B1846,'Products'!$A$6:$A$505,0)),"Unknown code"))</f>
      </c>
      <c r="D1846" s="12"/>
      <c r="E1846" s="14"/>
      <c r="F1846" s="14"/>
      <c r="G1846" s="15">
        <f>IF(OR($B1846="",$D1846=""),"",IF($F1846&lt;&gt;"",$F1846,IFERROR(IF($D1846="In",INDEX('Products'!$E$6:$E$505,MATCH($B1846,'Products'!$A$6:$A$505,0)),INDEX('Products'!$F$6:$F$505,MATCH($B1846,'Products'!$A$6:$A$505,0))),"")))</f>
      </c>
      <c r="H1846" s="15">
        <f>IF(OR($E1846="",$G1846=""),"",$E1846*$G1846)</f>
      </c>
      <c r="I1846" s="15">
        <f>IF(AND($D1846="Out",$E1846&lt;&gt;"",$G1846&lt;&gt;""),$E1846*($G1846-IFERROR(INDEX('Products'!$E$6:$E$505,MATCH($B1846,'Products'!$A$6:$A$505,0)),0)),"")</f>
      </c>
      <c r="J1846" s="12"/>
    </row>
    <row r="1847" spans="1:10" x14ac:dyDescent="0.25">
      <c r="A1847" s="17"/>
      <c r="B1847" s="12"/>
      <c r="C1847" s="16">
        <f>IF($B1847="","",IFERROR(INDEX('Products'!$B$6:$B$505,MATCH($B1847,'Products'!$A$6:$A$505,0)),"Unknown code"))</f>
      </c>
      <c r="D1847" s="12"/>
      <c r="E1847" s="14"/>
      <c r="F1847" s="14"/>
      <c r="G1847" s="15">
        <f>IF(OR($B1847="",$D1847=""),"",IF($F1847&lt;&gt;"",$F1847,IFERROR(IF($D1847="In",INDEX('Products'!$E$6:$E$505,MATCH($B1847,'Products'!$A$6:$A$505,0)),INDEX('Products'!$F$6:$F$505,MATCH($B1847,'Products'!$A$6:$A$505,0))),"")))</f>
      </c>
      <c r="H1847" s="15">
        <f>IF(OR($E1847="",$G1847=""),"",$E1847*$G1847)</f>
      </c>
      <c r="I1847" s="15">
        <f>IF(AND($D1847="Out",$E1847&lt;&gt;"",$G1847&lt;&gt;""),$E1847*($G1847-IFERROR(INDEX('Products'!$E$6:$E$505,MATCH($B1847,'Products'!$A$6:$A$505,0)),0)),"")</f>
      </c>
      <c r="J1847" s="12"/>
    </row>
    <row r="1848" spans="1:10" x14ac:dyDescent="0.25">
      <c r="A1848" s="17"/>
      <c r="B1848" s="12"/>
      <c r="C1848" s="16">
        <f>IF($B1848="","",IFERROR(INDEX('Products'!$B$6:$B$505,MATCH($B1848,'Products'!$A$6:$A$505,0)),"Unknown code"))</f>
      </c>
      <c r="D1848" s="12"/>
      <c r="E1848" s="14"/>
      <c r="F1848" s="14"/>
      <c r="G1848" s="15">
        <f>IF(OR($B1848="",$D1848=""),"",IF($F1848&lt;&gt;"",$F1848,IFERROR(IF($D1848="In",INDEX('Products'!$E$6:$E$505,MATCH($B1848,'Products'!$A$6:$A$505,0)),INDEX('Products'!$F$6:$F$505,MATCH($B1848,'Products'!$A$6:$A$505,0))),"")))</f>
      </c>
      <c r="H1848" s="15">
        <f>IF(OR($E1848="",$G1848=""),"",$E1848*$G1848)</f>
      </c>
      <c r="I1848" s="15">
        <f>IF(AND($D1848="Out",$E1848&lt;&gt;"",$G1848&lt;&gt;""),$E1848*($G1848-IFERROR(INDEX('Products'!$E$6:$E$505,MATCH($B1848,'Products'!$A$6:$A$505,0)),0)),"")</f>
      </c>
      <c r="J1848" s="12"/>
    </row>
    <row r="1849" spans="1:10" x14ac:dyDescent="0.25">
      <c r="A1849" s="17"/>
      <c r="B1849" s="12"/>
      <c r="C1849" s="16">
        <f>IF($B1849="","",IFERROR(INDEX('Products'!$B$6:$B$505,MATCH($B1849,'Products'!$A$6:$A$505,0)),"Unknown code"))</f>
      </c>
      <c r="D1849" s="12"/>
      <c r="E1849" s="14"/>
      <c r="F1849" s="14"/>
      <c r="G1849" s="15">
        <f>IF(OR($B1849="",$D1849=""),"",IF($F1849&lt;&gt;"",$F1849,IFERROR(IF($D1849="In",INDEX('Products'!$E$6:$E$505,MATCH($B1849,'Products'!$A$6:$A$505,0)),INDEX('Products'!$F$6:$F$505,MATCH($B1849,'Products'!$A$6:$A$505,0))),"")))</f>
      </c>
      <c r="H1849" s="15">
        <f>IF(OR($E1849="",$G1849=""),"",$E1849*$G1849)</f>
      </c>
      <c r="I1849" s="15">
        <f>IF(AND($D1849="Out",$E1849&lt;&gt;"",$G1849&lt;&gt;""),$E1849*($G1849-IFERROR(INDEX('Products'!$E$6:$E$505,MATCH($B1849,'Products'!$A$6:$A$505,0)),0)),"")</f>
      </c>
      <c r="J1849" s="12"/>
    </row>
    <row r="1850" spans="1:10" x14ac:dyDescent="0.25">
      <c r="A1850" s="17"/>
      <c r="B1850" s="12"/>
      <c r="C1850" s="16">
        <f>IF($B1850="","",IFERROR(INDEX('Products'!$B$6:$B$505,MATCH($B1850,'Products'!$A$6:$A$505,0)),"Unknown code"))</f>
      </c>
      <c r="D1850" s="12"/>
      <c r="E1850" s="14"/>
      <c r="F1850" s="14"/>
      <c r="G1850" s="15">
        <f>IF(OR($B1850="",$D1850=""),"",IF($F1850&lt;&gt;"",$F1850,IFERROR(IF($D1850="In",INDEX('Products'!$E$6:$E$505,MATCH($B1850,'Products'!$A$6:$A$505,0)),INDEX('Products'!$F$6:$F$505,MATCH($B1850,'Products'!$A$6:$A$505,0))),"")))</f>
      </c>
      <c r="H1850" s="15">
        <f>IF(OR($E1850="",$G1850=""),"",$E1850*$G1850)</f>
      </c>
      <c r="I1850" s="15">
        <f>IF(AND($D1850="Out",$E1850&lt;&gt;"",$G1850&lt;&gt;""),$E1850*($G1850-IFERROR(INDEX('Products'!$E$6:$E$505,MATCH($B1850,'Products'!$A$6:$A$505,0)),0)),"")</f>
      </c>
      <c r="J1850" s="12"/>
    </row>
    <row r="1851" spans="1:10" x14ac:dyDescent="0.25">
      <c r="A1851" s="17"/>
      <c r="B1851" s="12"/>
      <c r="C1851" s="16">
        <f>IF($B1851="","",IFERROR(INDEX('Products'!$B$6:$B$505,MATCH($B1851,'Products'!$A$6:$A$505,0)),"Unknown code"))</f>
      </c>
      <c r="D1851" s="12"/>
      <c r="E1851" s="14"/>
      <c r="F1851" s="14"/>
      <c r="G1851" s="15">
        <f>IF(OR($B1851="",$D1851=""),"",IF($F1851&lt;&gt;"",$F1851,IFERROR(IF($D1851="In",INDEX('Products'!$E$6:$E$505,MATCH($B1851,'Products'!$A$6:$A$505,0)),INDEX('Products'!$F$6:$F$505,MATCH($B1851,'Products'!$A$6:$A$505,0))),"")))</f>
      </c>
      <c r="H1851" s="15">
        <f>IF(OR($E1851="",$G1851=""),"",$E1851*$G1851)</f>
      </c>
      <c r="I1851" s="15">
        <f>IF(AND($D1851="Out",$E1851&lt;&gt;"",$G1851&lt;&gt;""),$E1851*($G1851-IFERROR(INDEX('Products'!$E$6:$E$505,MATCH($B1851,'Products'!$A$6:$A$505,0)),0)),"")</f>
      </c>
      <c r="J1851" s="12"/>
    </row>
    <row r="1852" spans="1:10" x14ac:dyDescent="0.25">
      <c r="A1852" s="17"/>
      <c r="B1852" s="12"/>
      <c r="C1852" s="16">
        <f>IF($B1852="","",IFERROR(INDEX('Products'!$B$6:$B$505,MATCH($B1852,'Products'!$A$6:$A$505,0)),"Unknown code"))</f>
      </c>
      <c r="D1852" s="12"/>
      <c r="E1852" s="14"/>
      <c r="F1852" s="14"/>
      <c r="G1852" s="15">
        <f>IF(OR($B1852="",$D1852=""),"",IF($F1852&lt;&gt;"",$F1852,IFERROR(IF($D1852="In",INDEX('Products'!$E$6:$E$505,MATCH($B1852,'Products'!$A$6:$A$505,0)),INDEX('Products'!$F$6:$F$505,MATCH($B1852,'Products'!$A$6:$A$505,0))),"")))</f>
      </c>
      <c r="H1852" s="15">
        <f>IF(OR($E1852="",$G1852=""),"",$E1852*$G1852)</f>
      </c>
      <c r="I1852" s="15">
        <f>IF(AND($D1852="Out",$E1852&lt;&gt;"",$G1852&lt;&gt;""),$E1852*($G1852-IFERROR(INDEX('Products'!$E$6:$E$505,MATCH($B1852,'Products'!$A$6:$A$505,0)),0)),"")</f>
      </c>
      <c r="J1852" s="12"/>
    </row>
    <row r="1853" spans="1:10" x14ac:dyDescent="0.25">
      <c r="A1853" s="17"/>
      <c r="B1853" s="12"/>
      <c r="C1853" s="16">
        <f>IF($B1853="","",IFERROR(INDEX('Products'!$B$6:$B$505,MATCH($B1853,'Products'!$A$6:$A$505,0)),"Unknown code"))</f>
      </c>
      <c r="D1853" s="12"/>
      <c r="E1853" s="14"/>
      <c r="F1853" s="14"/>
      <c r="G1853" s="15">
        <f>IF(OR($B1853="",$D1853=""),"",IF($F1853&lt;&gt;"",$F1853,IFERROR(IF($D1853="In",INDEX('Products'!$E$6:$E$505,MATCH($B1853,'Products'!$A$6:$A$505,0)),INDEX('Products'!$F$6:$F$505,MATCH($B1853,'Products'!$A$6:$A$505,0))),"")))</f>
      </c>
      <c r="H1853" s="15">
        <f>IF(OR($E1853="",$G1853=""),"",$E1853*$G1853)</f>
      </c>
      <c r="I1853" s="15">
        <f>IF(AND($D1853="Out",$E1853&lt;&gt;"",$G1853&lt;&gt;""),$E1853*($G1853-IFERROR(INDEX('Products'!$E$6:$E$505,MATCH($B1853,'Products'!$A$6:$A$505,0)),0)),"")</f>
      </c>
      <c r="J1853" s="12"/>
    </row>
    <row r="1854" spans="1:10" x14ac:dyDescent="0.25">
      <c r="A1854" s="17"/>
      <c r="B1854" s="12"/>
      <c r="C1854" s="16">
        <f>IF($B1854="","",IFERROR(INDEX('Products'!$B$6:$B$505,MATCH($B1854,'Products'!$A$6:$A$505,0)),"Unknown code"))</f>
      </c>
      <c r="D1854" s="12"/>
      <c r="E1854" s="14"/>
      <c r="F1854" s="14"/>
      <c r="G1854" s="15">
        <f>IF(OR($B1854="",$D1854=""),"",IF($F1854&lt;&gt;"",$F1854,IFERROR(IF($D1854="In",INDEX('Products'!$E$6:$E$505,MATCH($B1854,'Products'!$A$6:$A$505,0)),INDEX('Products'!$F$6:$F$505,MATCH($B1854,'Products'!$A$6:$A$505,0))),"")))</f>
      </c>
      <c r="H1854" s="15">
        <f>IF(OR($E1854="",$G1854=""),"",$E1854*$G1854)</f>
      </c>
      <c r="I1854" s="15">
        <f>IF(AND($D1854="Out",$E1854&lt;&gt;"",$G1854&lt;&gt;""),$E1854*($G1854-IFERROR(INDEX('Products'!$E$6:$E$505,MATCH($B1854,'Products'!$A$6:$A$505,0)),0)),"")</f>
      </c>
      <c r="J1854" s="12"/>
    </row>
    <row r="1855" spans="1:10" x14ac:dyDescent="0.25">
      <c r="A1855" s="17"/>
      <c r="B1855" s="12"/>
      <c r="C1855" s="16">
        <f>IF($B1855="","",IFERROR(INDEX('Products'!$B$6:$B$505,MATCH($B1855,'Products'!$A$6:$A$505,0)),"Unknown code"))</f>
      </c>
      <c r="D1855" s="12"/>
      <c r="E1855" s="14"/>
      <c r="F1855" s="14"/>
      <c r="G1855" s="15">
        <f>IF(OR($B1855="",$D1855=""),"",IF($F1855&lt;&gt;"",$F1855,IFERROR(IF($D1855="In",INDEX('Products'!$E$6:$E$505,MATCH($B1855,'Products'!$A$6:$A$505,0)),INDEX('Products'!$F$6:$F$505,MATCH($B1855,'Products'!$A$6:$A$505,0))),"")))</f>
      </c>
      <c r="H1855" s="15">
        <f>IF(OR($E1855="",$G1855=""),"",$E1855*$G1855)</f>
      </c>
      <c r="I1855" s="15">
        <f>IF(AND($D1855="Out",$E1855&lt;&gt;"",$G1855&lt;&gt;""),$E1855*($G1855-IFERROR(INDEX('Products'!$E$6:$E$505,MATCH($B1855,'Products'!$A$6:$A$505,0)),0)),"")</f>
      </c>
      <c r="J1855" s="12"/>
    </row>
    <row r="1856" spans="1:10" x14ac:dyDescent="0.25">
      <c r="A1856" s="17"/>
      <c r="B1856" s="12"/>
      <c r="C1856" s="16">
        <f>IF($B1856="","",IFERROR(INDEX('Products'!$B$6:$B$505,MATCH($B1856,'Products'!$A$6:$A$505,0)),"Unknown code"))</f>
      </c>
      <c r="D1856" s="12"/>
      <c r="E1856" s="14"/>
      <c r="F1856" s="14"/>
      <c r="G1856" s="15">
        <f>IF(OR($B1856="",$D1856=""),"",IF($F1856&lt;&gt;"",$F1856,IFERROR(IF($D1856="In",INDEX('Products'!$E$6:$E$505,MATCH($B1856,'Products'!$A$6:$A$505,0)),INDEX('Products'!$F$6:$F$505,MATCH($B1856,'Products'!$A$6:$A$505,0))),"")))</f>
      </c>
      <c r="H1856" s="15">
        <f>IF(OR($E1856="",$G1856=""),"",$E1856*$G1856)</f>
      </c>
      <c r="I1856" s="15">
        <f>IF(AND($D1856="Out",$E1856&lt;&gt;"",$G1856&lt;&gt;""),$E1856*($G1856-IFERROR(INDEX('Products'!$E$6:$E$505,MATCH($B1856,'Products'!$A$6:$A$505,0)),0)),"")</f>
      </c>
      <c r="J1856" s="12"/>
    </row>
    <row r="1857" spans="1:10" x14ac:dyDescent="0.25">
      <c r="A1857" s="17"/>
      <c r="B1857" s="12"/>
      <c r="C1857" s="16">
        <f>IF($B1857="","",IFERROR(INDEX('Products'!$B$6:$B$505,MATCH($B1857,'Products'!$A$6:$A$505,0)),"Unknown code"))</f>
      </c>
      <c r="D1857" s="12"/>
      <c r="E1857" s="14"/>
      <c r="F1857" s="14"/>
      <c r="G1857" s="15">
        <f>IF(OR($B1857="",$D1857=""),"",IF($F1857&lt;&gt;"",$F1857,IFERROR(IF($D1857="In",INDEX('Products'!$E$6:$E$505,MATCH($B1857,'Products'!$A$6:$A$505,0)),INDEX('Products'!$F$6:$F$505,MATCH($B1857,'Products'!$A$6:$A$505,0))),"")))</f>
      </c>
      <c r="H1857" s="15">
        <f>IF(OR($E1857="",$G1857=""),"",$E1857*$G1857)</f>
      </c>
      <c r="I1857" s="15">
        <f>IF(AND($D1857="Out",$E1857&lt;&gt;"",$G1857&lt;&gt;""),$E1857*($G1857-IFERROR(INDEX('Products'!$E$6:$E$505,MATCH($B1857,'Products'!$A$6:$A$505,0)),0)),"")</f>
      </c>
      <c r="J1857" s="12"/>
    </row>
    <row r="1858" spans="1:10" x14ac:dyDescent="0.25">
      <c r="A1858" s="17"/>
      <c r="B1858" s="12"/>
      <c r="C1858" s="16">
        <f>IF($B1858="","",IFERROR(INDEX('Products'!$B$6:$B$505,MATCH($B1858,'Products'!$A$6:$A$505,0)),"Unknown code"))</f>
      </c>
      <c r="D1858" s="12"/>
      <c r="E1858" s="14"/>
      <c r="F1858" s="14"/>
      <c r="G1858" s="15">
        <f>IF(OR($B1858="",$D1858=""),"",IF($F1858&lt;&gt;"",$F1858,IFERROR(IF($D1858="In",INDEX('Products'!$E$6:$E$505,MATCH($B1858,'Products'!$A$6:$A$505,0)),INDEX('Products'!$F$6:$F$505,MATCH($B1858,'Products'!$A$6:$A$505,0))),"")))</f>
      </c>
      <c r="H1858" s="15">
        <f>IF(OR($E1858="",$G1858=""),"",$E1858*$G1858)</f>
      </c>
      <c r="I1858" s="15">
        <f>IF(AND($D1858="Out",$E1858&lt;&gt;"",$G1858&lt;&gt;""),$E1858*($G1858-IFERROR(INDEX('Products'!$E$6:$E$505,MATCH($B1858,'Products'!$A$6:$A$505,0)),0)),"")</f>
      </c>
      <c r="J1858" s="12"/>
    </row>
    <row r="1859" spans="1:10" x14ac:dyDescent="0.25">
      <c r="A1859" s="17"/>
      <c r="B1859" s="12"/>
      <c r="C1859" s="16">
        <f>IF($B1859="","",IFERROR(INDEX('Products'!$B$6:$B$505,MATCH($B1859,'Products'!$A$6:$A$505,0)),"Unknown code"))</f>
      </c>
      <c r="D1859" s="12"/>
      <c r="E1859" s="14"/>
      <c r="F1859" s="14"/>
      <c r="G1859" s="15">
        <f>IF(OR($B1859="",$D1859=""),"",IF($F1859&lt;&gt;"",$F1859,IFERROR(IF($D1859="In",INDEX('Products'!$E$6:$E$505,MATCH($B1859,'Products'!$A$6:$A$505,0)),INDEX('Products'!$F$6:$F$505,MATCH($B1859,'Products'!$A$6:$A$505,0))),"")))</f>
      </c>
      <c r="H1859" s="15">
        <f>IF(OR($E1859="",$G1859=""),"",$E1859*$G1859)</f>
      </c>
      <c r="I1859" s="15">
        <f>IF(AND($D1859="Out",$E1859&lt;&gt;"",$G1859&lt;&gt;""),$E1859*($G1859-IFERROR(INDEX('Products'!$E$6:$E$505,MATCH($B1859,'Products'!$A$6:$A$505,0)),0)),"")</f>
      </c>
      <c r="J1859" s="12"/>
    </row>
    <row r="1860" spans="1:10" x14ac:dyDescent="0.25">
      <c r="A1860" s="17"/>
      <c r="B1860" s="12"/>
      <c r="C1860" s="16">
        <f>IF($B1860="","",IFERROR(INDEX('Products'!$B$6:$B$505,MATCH($B1860,'Products'!$A$6:$A$505,0)),"Unknown code"))</f>
      </c>
      <c r="D1860" s="12"/>
      <c r="E1860" s="14"/>
      <c r="F1860" s="14"/>
      <c r="G1860" s="15">
        <f>IF(OR($B1860="",$D1860=""),"",IF($F1860&lt;&gt;"",$F1860,IFERROR(IF($D1860="In",INDEX('Products'!$E$6:$E$505,MATCH($B1860,'Products'!$A$6:$A$505,0)),INDEX('Products'!$F$6:$F$505,MATCH($B1860,'Products'!$A$6:$A$505,0))),"")))</f>
      </c>
      <c r="H1860" s="15">
        <f>IF(OR($E1860="",$G1860=""),"",$E1860*$G1860)</f>
      </c>
      <c r="I1860" s="15">
        <f>IF(AND($D1860="Out",$E1860&lt;&gt;"",$G1860&lt;&gt;""),$E1860*($G1860-IFERROR(INDEX('Products'!$E$6:$E$505,MATCH($B1860,'Products'!$A$6:$A$505,0)),0)),"")</f>
      </c>
      <c r="J1860" s="12"/>
    </row>
    <row r="1861" spans="1:10" x14ac:dyDescent="0.25">
      <c r="A1861" s="17"/>
      <c r="B1861" s="12"/>
      <c r="C1861" s="16">
        <f>IF($B1861="","",IFERROR(INDEX('Products'!$B$6:$B$505,MATCH($B1861,'Products'!$A$6:$A$505,0)),"Unknown code"))</f>
      </c>
      <c r="D1861" s="12"/>
      <c r="E1861" s="14"/>
      <c r="F1861" s="14"/>
      <c r="G1861" s="15">
        <f>IF(OR($B1861="",$D1861=""),"",IF($F1861&lt;&gt;"",$F1861,IFERROR(IF($D1861="In",INDEX('Products'!$E$6:$E$505,MATCH($B1861,'Products'!$A$6:$A$505,0)),INDEX('Products'!$F$6:$F$505,MATCH($B1861,'Products'!$A$6:$A$505,0))),"")))</f>
      </c>
      <c r="H1861" s="15">
        <f>IF(OR($E1861="",$G1861=""),"",$E1861*$G1861)</f>
      </c>
      <c r="I1861" s="15">
        <f>IF(AND($D1861="Out",$E1861&lt;&gt;"",$G1861&lt;&gt;""),$E1861*($G1861-IFERROR(INDEX('Products'!$E$6:$E$505,MATCH($B1861,'Products'!$A$6:$A$505,0)),0)),"")</f>
      </c>
      <c r="J1861" s="12"/>
    </row>
    <row r="1862" spans="1:10" x14ac:dyDescent="0.25">
      <c r="A1862" s="17"/>
      <c r="B1862" s="12"/>
      <c r="C1862" s="16">
        <f>IF($B1862="","",IFERROR(INDEX('Products'!$B$6:$B$505,MATCH($B1862,'Products'!$A$6:$A$505,0)),"Unknown code"))</f>
      </c>
      <c r="D1862" s="12"/>
      <c r="E1862" s="14"/>
      <c r="F1862" s="14"/>
      <c r="G1862" s="15">
        <f>IF(OR($B1862="",$D1862=""),"",IF($F1862&lt;&gt;"",$F1862,IFERROR(IF($D1862="In",INDEX('Products'!$E$6:$E$505,MATCH($B1862,'Products'!$A$6:$A$505,0)),INDEX('Products'!$F$6:$F$505,MATCH($B1862,'Products'!$A$6:$A$505,0))),"")))</f>
      </c>
      <c r="H1862" s="15">
        <f>IF(OR($E1862="",$G1862=""),"",$E1862*$G1862)</f>
      </c>
      <c r="I1862" s="15">
        <f>IF(AND($D1862="Out",$E1862&lt;&gt;"",$G1862&lt;&gt;""),$E1862*($G1862-IFERROR(INDEX('Products'!$E$6:$E$505,MATCH($B1862,'Products'!$A$6:$A$505,0)),0)),"")</f>
      </c>
      <c r="J1862" s="12"/>
    </row>
    <row r="1863" spans="1:10" x14ac:dyDescent="0.25">
      <c r="A1863" s="17"/>
      <c r="B1863" s="12"/>
      <c r="C1863" s="16">
        <f>IF($B1863="","",IFERROR(INDEX('Products'!$B$6:$B$505,MATCH($B1863,'Products'!$A$6:$A$505,0)),"Unknown code"))</f>
      </c>
      <c r="D1863" s="12"/>
      <c r="E1863" s="14"/>
      <c r="F1863" s="14"/>
      <c r="G1863" s="15">
        <f>IF(OR($B1863="",$D1863=""),"",IF($F1863&lt;&gt;"",$F1863,IFERROR(IF($D1863="In",INDEX('Products'!$E$6:$E$505,MATCH($B1863,'Products'!$A$6:$A$505,0)),INDEX('Products'!$F$6:$F$505,MATCH($B1863,'Products'!$A$6:$A$505,0))),"")))</f>
      </c>
      <c r="H1863" s="15">
        <f>IF(OR($E1863="",$G1863=""),"",$E1863*$G1863)</f>
      </c>
      <c r="I1863" s="15">
        <f>IF(AND($D1863="Out",$E1863&lt;&gt;"",$G1863&lt;&gt;""),$E1863*($G1863-IFERROR(INDEX('Products'!$E$6:$E$505,MATCH($B1863,'Products'!$A$6:$A$505,0)),0)),"")</f>
      </c>
      <c r="J1863" s="12"/>
    </row>
    <row r="1864" spans="1:10" x14ac:dyDescent="0.25">
      <c r="A1864" s="17"/>
      <c r="B1864" s="12"/>
      <c r="C1864" s="16">
        <f>IF($B1864="","",IFERROR(INDEX('Products'!$B$6:$B$505,MATCH($B1864,'Products'!$A$6:$A$505,0)),"Unknown code"))</f>
      </c>
      <c r="D1864" s="12"/>
      <c r="E1864" s="14"/>
      <c r="F1864" s="14"/>
      <c r="G1864" s="15">
        <f>IF(OR($B1864="",$D1864=""),"",IF($F1864&lt;&gt;"",$F1864,IFERROR(IF($D1864="In",INDEX('Products'!$E$6:$E$505,MATCH($B1864,'Products'!$A$6:$A$505,0)),INDEX('Products'!$F$6:$F$505,MATCH($B1864,'Products'!$A$6:$A$505,0))),"")))</f>
      </c>
      <c r="H1864" s="15">
        <f>IF(OR($E1864="",$G1864=""),"",$E1864*$G1864)</f>
      </c>
      <c r="I1864" s="15">
        <f>IF(AND($D1864="Out",$E1864&lt;&gt;"",$G1864&lt;&gt;""),$E1864*($G1864-IFERROR(INDEX('Products'!$E$6:$E$505,MATCH($B1864,'Products'!$A$6:$A$505,0)),0)),"")</f>
      </c>
      <c r="J1864" s="12"/>
    </row>
    <row r="1865" spans="1:10" x14ac:dyDescent="0.25">
      <c r="A1865" s="17"/>
      <c r="B1865" s="12"/>
      <c r="C1865" s="16">
        <f>IF($B1865="","",IFERROR(INDEX('Products'!$B$6:$B$505,MATCH($B1865,'Products'!$A$6:$A$505,0)),"Unknown code"))</f>
      </c>
      <c r="D1865" s="12"/>
      <c r="E1865" s="14"/>
      <c r="F1865" s="14"/>
      <c r="G1865" s="15">
        <f>IF(OR($B1865="",$D1865=""),"",IF($F1865&lt;&gt;"",$F1865,IFERROR(IF($D1865="In",INDEX('Products'!$E$6:$E$505,MATCH($B1865,'Products'!$A$6:$A$505,0)),INDEX('Products'!$F$6:$F$505,MATCH($B1865,'Products'!$A$6:$A$505,0))),"")))</f>
      </c>
      <c r="H1865" s="15">
        <f>IF(OR($E1865="",$G1865=""),"",$E1865*$G1865)</f>
      </c>
      <c r="I1865" s="15">
        <f>IF(AND($D1865="Out",$E1865&lt;&gt;"",$G1865&lt;&gt;""),$E1865*($G1865-IFERROR(INDEX('Products'!$E$6:$E$505,MATCH($B1865,'Products'!$A$6:$A$505,0)),0)),"")</f>
      </c>
      <c r="J1865" s="12"/>
    </row>
    <row r="1866" spans="1:10" x14ac:dyDescent="0.25">
      <c r="A1866" s="17"/>
      <c r="B1866" s="12"/>
      <c r="C1866" s="16">
        <f>IF($B1866="","",IFERROR(INDEX('Products'!$B$6:$B$505,MATCH($B1866,'Products'!$A$6:$A$505,0)),"Unknown code"))</f>
      </c>
      <c r="D1866" s="12"/>
      <c r="E1866" s="14"/>
      <c r="F1866" s="14"/>
      <c r="G1866" s="15">
        <f>IF(OR($B1866="",$D1866=""),"",IF($F1866&lt;&gt;"",$F1866,IFERROR(IF($D1866="In",INDEX('Products'!$E$6:$E$505,MATCH($B1866,'Products'!$A$6:$A$505,0)),INDEX('Products'!$F$6:$F$505,MATCH($B1866,'Products'!$A$6:$A$505,0))),"")))</f>
      </c>
      <c r="H1866" s="15">
        <f>IF(OR($E1866="",$G1866=""),"",$E1866*$G1866)</f>
      </c>
      <c r="I1866" s="15">
        <f>IF(AND($D1866="Out",$E1866&lt;&gt;"",$G1866&lt;&gt;""),$E1866*($G1866-IFERROR(INDEX('Products'!$E$6:$E$505,MATCH($B1866,'Products'!$A$6:$A$505,0)),0)),"")</f>
      </c>
      <c r="J1866" s="12"/>
    </row>
    <row r="1867" spans="1:10" x14ac:dyDescent="0.25">
      <c r="A1867" s="17"/>
      <c r="B1867" s="12"/>
      <c r="C1867" s="16">
        <f>IF($B1867="","",IFERROR(INDEX('Products'!$B$6:$B$505,MATCH($B1867,'Products'!$A$6:$A$505,0)),"Unknown code"))</f>
      </c>
      <c r="D1867" s="12"/>
      <c r="E1867" s="14"/>
      <c r="F1867" s="14"/>
      <c r="G1867" s="15">
        <f>IF(OR($B1867="",$D1867=""),"",IF($F1867&lt;&gt;"",$F1867,IFERROR(IF($D1867="In",INDEX('Products'!$E$6:$E$505,MATCH($B1867,'Products'!$A$6:$A$505,0)),INDEX('Products'!$F$6:$F$505,MATCH($B1867,'Products'!$A$6:$A$505,0))),"")))</f>
      </c>
      <c r="H1867" s="15">
        <f>IF(OR($E1867="",$G1867=""),"",$E1867*$G1867)</f>
      </c>
      <c r="I1867" s="15">
        <f>IF(AND($D1867="Out",$E1867&lt;&gt;"",$G1867&lt;&gt;""),$E1867*($G1867-IFERROR(INDEX('Products'!$E$6:$E$505,MATCH($B1867,'Products'!$A$6:$A$505,0)),0)),"")</f>
      </c>
      <c r="J1867" s="12"/>
    </row>
    <row r="1868" spans="1:10" x14ac:dyDescent="0.25">
      <c r="A1868" s="17"/>
      <c r="B1868" s="12"/>
      <c r="C1868" s="16">
        <f>IF($B1868="","",IFERROR(INDEX('Products'!$B$6:$B$505,MATCH($B1868,'Products'!$A$6:$A$505,0)),"Unknown code"))</f>
      </c>
      <c r="D1868" s="12"/>
      <c r="E1868" s="14"/>
      <c r="F1868" s="14"/>
      <c r="G1868" s="15">
        <f>IF(OR($B1868="",$D1868=""),"",IF($F1868&lt;&gt;"",$F1868,IFERROR(IF($D1868="In",INDEX('Products'!$E$6:$E$505,MATCH($B1868,'Products'!$A$6:$A$505,0)),INDEX('Products'!$F$6:$F$505,MATCH($B1868,'Products'!$A$6:$A$505,0))),"")))</f>
      </c>
      <c r="H1868" s="15">
        <f>IF(OR($E1868="",$G1868=""),"",$E1868*$G1868)</f>
      </c>
      <c r="I1868" s="15">
        <f>IF(AND($D1868="Out",$E1868&lt;&gt;"",$G1868&lt;&gt;""),$E1868*($G1868-IFERROR(INDEX('Products'!$E$6:$E$505,MATCH($B1868,'Products'!$A$6:$A$505,0)),0)),"")</f>
      </c>
      <c r="J1868" s="12"/>
    </row>
    <row r="1869" spans="1:10" x14ac:dyDescent="0.25">
      <c r="A1869" s="17"/>
      <c r="B1869" s="12"/>
      <c r="C1869" s="16">
        <f>IF($B1869="","",IFERROR(INDEX('Products'!$B$6:$B$505,MATCH($B1869,'Products'!$A$6:$A$505,0)),"Unknown code"))</f>
      </c>
      <c r="D1869" s="12"/>
      <c r="E1869" s="14"/>
      <c r="F1869" s="14"/>
      <c r="G1869" s="15">
        <f>IF(OR($B1869="",$D1869=""),"",IF($F1869&lt;&gt;"",$F1869,IFERROR(IF($D1869="In",INDEX('Products'!$E$6:$E$505,MATCH($B1869,'Products'!$A$6:$A$505,0)),INDEX('Products'!$F$6:$F$505,MATCH($B1869,'Products'!$A$6:$A$505,0))),"")))</f>
      </c>
      <c r="H1869" s="15">
        <f>IF(OR($E1869="",$G1869=""),"",$E1869*$G1869)</f>
      </c>
      <c r="I1869" s="15">
        <f>IF(AND($D1869="Out",$E1869&lt;&gt;"",$G1869&lt;&gt;""),$E1869*($G1869-IFERROR(INDEX('Products'!$E$6:$E$505,MATCH($B1869,'Products'!$A$6:$A$505,0)),0)),"")</f>
      </c>
      <c r="J1869" s="12"/>
    </row>
    <row r="1870" spans="1:10" x14ac:dyDescent="0.25">
      <c r="A1870" s="17"/>
      <c r="B1870" s="12"/>
      <c r="C1870" s="16">
        <f>IF($B1870="","",IFERROR(INDEX('Products'!$B$6:$B$505,MATCH($B1870,'Products'!$A$6:$A$505,0)),"Unknown code"))</f>
      </c>
      <c r="D1870" s="12"/>
      <c r="E1870" s="14"/>
      <c r="F1870" s="14"/>
      <c r="G1870" s="15">
        <f>IF(OR($B1870="",$D1870=""),"",IF($F1870&lt;&gt;"",$F1870,IFERROR(IF($D1870="In",INDEX('Products'!$E$6:$E$505,MATCH($B1870,'Products'!$A$6:$A$505,0)),INDEX('Products'!$F$6:$F$505,MATCH($B1870,'Products'!$A$6:$A$505,0))),"")))</f>
      </c>
      <c r="H1870" s="15">
        <f>IF(OR($E1870="",$G1870=""),"",$E1870*$G1870)</f>
      </c>
      <c r="I1870" s="15">
        <f>IF(AND($D1870="Out",$E1870&lt;&gt;"",$G1870&lt;&gt;""),$E1870*($G1870-IFERROR(INDEX('Products'!$E$6:$E$505,MATCH($B1870,'Products'!$A$6:$A$505,0)),0)),"")</f>
      </c>
      <c r="J1870" s="12"/>
    </row>
    <row r="1871" spans="1:10" x14ac:dyDescent="0.25">
      <c r="A1871" s="17"/>
      <c r="B1871" s="12"/>
      <c r="C1871" s="16">
        <f>IF($B1871="","",IFERROR(INDEX('Products'!$B$6:$B$505,MATCH($B1871,'Products'!$A$6:$A$505,0)),"Unknown code"))</f>
      </c>
      <c r="D1871" s="12"/>
      <c r="E1871" s="14"/>
      <c r="F1871" s="14"/>
      <c r="G1871" s="15">
        <f>IF(OR($B1871="",$D1871=""),"",IF($F1871&lt;&gt;"",$F1871,IFERROR(IF($D1871="In",INDEX('Products'!$E$6:$E$505,MATCH($B1871,'Products'!$A$6:$A$505,0)),INDEX('Products'!$F$6:$F$505,MATCH($B1871,'Products'!$A$6:$A$505,0))),"")))</f>
      </c>
      <c r="H1871" s="15">
        <f>IF(OR($E1871="",$G1871=""),"",$E1871*$G1871)</f>
      </c>
      <c r="I1871" s="15">
        <f>IF(AND($D1871="Out",$E1871&lt;&gt;"",$G1871&lt;&gt;""),$E1871*($G1871-IFERROR(INDEX('Products'!$E$6:$E$505,MATCH($B1871,'Products'!$A$6:$A$505,0)),0)),"")</f>
      </c>
      <c r="J1871" s="12"/>
    </row>
    <row r="1872" spans="1:10" x14ac:dyDescent="0.25">
      <c r="A1872" s="17"/>
      <c r="B1872" s="12"/>
      <c r="C1872" s="16">
        <f>IF($B1872="","",IFERROR(INDEX('Products'!$B$6:$B$505,MATCH($B1872,'Products'!$A$6:$A$505,0)),"Unknown code"))</f>
      </c>
      <c r="D1872" s="12"/>
      <c r="E1872" s="14"/>
      <c r="F1872" s="14"/>
      <c r="G1872" s="15">
        <f>IF(OR($B1872="",$D1872=""),"",IF($F1872&lt;&gt;"",$F1872,IFERROR(IF($D1872="In",INDEX('Products'!$E$6:$E$505,MATCH($B1872,'Products'!$A$6:$A$505,0)),INDEX('Products'!$F$6:$F$505,MATCH($B1872,'Products'!$A$6:$A$505,0))),"")))</f>
      </c>
      <c r="H1872" s="15">
        <f>IF(OR($E1872="",$G1872=""),"",$E1872*$G1872)</f>
      </c>
      <c r="I1872" s="15">
        <f>IF(AND($D1872="Out",$E1872&lt;&gt;"",$G1872&lt;&gt;""),$E1872*($G1872-IFERROR(INDEX('Products'!$E$6:$E$505,MATCH($B1872,'Products'!$A$6:$A$505,0)),0)),"")</f>
      </c>
      <c r="J1872" s="12"/>
    </row>
    <row r="1873" spans="1:10" x14ac:dyDescent="0.25">
      <c r="A1873" s="17"/>
      <c r="B1873" s="12"/>
      <c r="C1873" s="16">
        <f>IF($B1873="","",IFERROR(INDEX('Products'!$B$6:$B$505,MATCH($B1873,'Products'!$A$6:$A$505,0)),"Unknown code"))</f>
      </c>
      <c r="D1873" s="12"/>
      <c r="E1873" s="14"/>
      <c r="F1873" s="14"/>
      <c r="G1873" s="15">
        <f>IF(OR($B1873="",$D1873=""),"",IF($F1873&lt;&gt;"",$F1873,IFERROR(IF($D1873="In",INDEX('Products'!$E$6:$E$505,MATCH($B1873,'Products'!$A$6:$A$505,0)),INDEX('Products'!$F$6:$F$505,MATCH($B1873,'Products'!$A$6:$A$505,0))),"")))</f>
      </c>
      <c r="H1873" s="15">
        <f>IF(OR($E1873="",$G1873=""),"",$E1873*$G1873)</f>
      </c>
      <c r="I1873" s="15">
        <f>IF(AND($D1873="Out",$E1873&lt;&gt;"",$G1873&lt;&gt;""),$E1873*($G1873-IFERROR(INDEX('Products'!$E$6:$E$505,MATCH($B1873,'Products'!$A$6:$A$505,0)),0)),"")</f>
      </c>
      <c r="J1873" s="12"/>
    </row>
    <row r="1874" spans="1:10" x14ac:dyDescent="0.25">
      <c r="A1874" s="17"/>
      <c r="B1874" s="12"/>
      <c r="C1874" s="16">
        <f>IF($B1874="","",IFERROR(INDEX('Products'!$B$6:$B$505,MATCH($B1874,'Products'!$A$6:$A$505,0)),"Unknown code"))</f>
      </c>
      <c r="D1874" s="12"/>
      <c r="E1874" s="14"/>
      <c r="F1874" s="14"/>
      <c r="G1874" s="15">
        <f>IF(OR($B1874="",$D1874=""),"",IF($F1874&lt;&gt;"",$F1874,IFERROR(IF($D1874="In",INDEX('Products'!$E$6:$E$505,MATCH($B1874,'Products'!$A$6:$A$505,0)),INDEX('Products'!$F$6:$F$505,MATCH($B1874,'Products'!$A$6:$A$505,0))),"")))</f>
      </c>
      <c r="H1874" s="15">
        <f>IF(OR($E1874="",$G1874=""),"",$E1874*$G1874)</f>
      </c>
      <c r="I1874" s="15">
        <f>IF(AND($D1874="Out",$E1874&lt;&gt;"",$G1874&lt;&gt;""),$E1874*($G1874-IFERROR(INDEX('Products'!$E$6:$E$505,MATCH($B1874,'Products'!$A$6:$A$505,0)),0)),"")</f>
      </c>
      <c r="J1874" s="12"/>
    </row>
    <row r="1875" spans="1:10" x14ac:dyDescent="0.25">
      <c r="A1875" s="17"/>
      <c r="B1875" s="12"/>
      <c r="C1875" s="16">
        <f>IF($B1875="","",IFERROR(INDEX('Products'!$B$6:$B$505,MATCH($B1875,'Products'!$A$6:$A$505,0)),"Unknown code"))</f>
      </c>
      <c r="D1875" s="12"/>
      <c r="E1875" s="14"/>
      <c r="F1875" s="14"/>
      <c r="G1875" s="15">
        <f>IF(OR($B1875="",$D1875=""),"",IF($F1875&lt;&gt;"",$F1875,IFERROR(IF($D1875="In",INDEX('Products'!$E$6:$E$505,MATCH($B1875,'Products'!$A$6:$A$505,0)),INDEX('Products'!$F$6:$F$505,MATCH($B1875,'Products'!$A$6:$A$505,0))),"")))</f>
      </c>
      <c r="H1875" s="15">
        <f>IF(OR($E1875="",$G1875=""),"",$E1875*$G1875)</f>
      </c>
      <c r="I1875" s="15">
        <f>IF(AND($D1875="Out",$E1875&lt;&gt;"",$G1875&lt;&gt;""),$E1875*($G1875-IFERROR(INDEX('Products'!$E$6:$E$505,MATCH($B1875,'Products'!$A$6:$A$505,0)),0)),"")</f>
      </c>
      <c r="J1875" s="12"/>
    </row>
    <row r="1876" spans="1:10" x14ac:dyDescent="0.25">
      <c r="A1876" s="17"/>
      <c r="B1876" s="12"/>
      <c r="C1876" s="16">
        <f>IF($B1876="","",IFERROR(INDEX('Products'!$B$6:$B$505,MATCH($B1876,'Products'!$A$6:$A$505,0)),"Unknown code"))</f>
      </c>
      <c r="D1876" s="12"/>
      <c r="E1876" s="14"/>
      <c r="F1876" s="14"/>
      <c r="G1876" s="15">
        <f>IF(OR($B1876="",$D1876=""),"",IF($F1876&lt;&gt;"",$F1876,IFERROR(IF($D1876="In",INDEX('Products'!$E$6:$E$505,MATCH($B1876,'Products'!$A$6:$A$505,0)),INDEX('Products'!$F$6:$F$505,MATCH($B1876,'Products'!$A$6:$A$505,0))),"")))</f>
      </c>
      <c r="H1876" s="15">
        <f>IF(OR($E1876="",$G1876=""),"",$E1876*$G1876)</f>
      </c>
      <c r="I1876" s="15">
        <f>IF(AND($D1876="Out",$E1876&lt;&gt;"",$G1876&lt;&gt;""),$E1876*($G1876-IFERROR(INDEX('Products'!$E$6:$E$505,MATCH($B1876,'Products'!$A$6:$A$505,0)),0)),"")</f>
      </c>
      <c r="J1876" s="12"/>
    </row>
    <row r="1877" spans="1:10" x14ac:dyDescent="0.25">
      <c r="A1877" s="17"/>
      <c r="B1877" s="12"/>
      <c r="C1877" s="16">
        <f>IF($B1877="","",IFERROR(INDEX('Products'!$B$6:$B$505,MATCH($B1877,'Products'!$A$6:$A$505,0)),"Unknown code"))</f>
      </c>
      <c r="D1877" s="12"/>
      <c r="E1877" s="14"/>
      <c r="F1877" s="14"/>
      <c r="G1877" s="15">
        <f>IF(OR($B1877="",$D1877=""),"",IF($F1877&lt;&gt;"",$F1877,IFERROR(IF($D1877="In",INDEX('Products'!$E$6:$E$505,MATCH($B1877,'Products'!$A$6:$A$505,0)),INDEX('Products'!$F$6:$F$505,MATCH($B1877,'Products'!$A$6:$A$505,0))),"")))</f>
      </c>
      <c r="H1877" s="15">
        <f>IF(OR($E1877="",$G1877=""),"",$E1877*$G1877)</f>
      </c>
      <c r="I1877" s="15">
        <f>IF(AND($D1877="Out",$E1877&lt;&gt;"",$G1877&lt;&gt;""),$E1877*($G1877-IFERROR(INDEX('Products'!$E$6:$E$505,MATCH($B1877,'Products'!$A$6:$A$505,0)),0)),"")</f>
      </c>
      <c r="J1877" s="12"/>
    </row>
    <row r="1878" spans="1:10" x14ac:dyDescent="0.25">
      <c r="A1878" s="17"/>
      <c r="B1878" s="12"/>
      <c r="C1878" s="16">
        <f>IF($B1878="","",IFERROR(INDEX('Products'!$B$6:$B$505,MATCH($B1878,'Products'!$A$6:$A$505,0)),"Unknown code"))</f>
      </c>
      <c r="D1878" s="12"/>
      <c r="E1878" s="14"/>
      <c r="F1878" s="14"/>
      <c r="G1878" s="15">
        <f>IF(OR($B1878="",$D1878=""),"",IF($F1878&lt;&gt;"",$F1878,IFERROR(IF($D1878="In",INDEX('Products'!$E$6:$E$505,MATCH($B1878,'Products'!$A$6:$A$505,0)),INDEX('Products'!$F$6:$F$505,MATCH($B1878,'Products'!$A$6:$A$505,0))),"")))</f>
      </c>
      <c r="H1878" s="15">
        <f>IF(OR($E1878="",$G1878=""),"",$E1878*$G1878)</f>
      </c>
      <c r="I1878" s="15">
        <f>IF(AND($D1878="Out",$E1878&lt;&gt;"",$G1878&lt;&gt;""),$E1878*($G1878-IFERROR(INDEX('Products'!$E$6:$E$505,MATCH($B1878,'Products'!$A$6:$A$505,0)),0)),"")</f>
      </c>
      <c r="J1878" s="12"/>
    </row>
    <row r="1879" spans="1:10" x14ac:dyDescent="0.25">
      <c r="A1879" s="17"/>
      <c r="B1879" s="12"/>
      <c r="C1879" s="16">
        <f>IF($B1879="","",IFERROR(INDEX('Products'!$B$6:$B$505,MATCH($B1879,'Products'!$A$6:$A$505,0)),"Unknown code"))</f>
      </c>
      <c r="D1879" s="12"/>
      <c r="E1879" s="14"/>
      <c r="F1879" s="14"/>
      <c r="G1879" s="15">
        <f>IF(OR($B1879="",$D1879=""),"",IF($F1879&lt;&gt;"",$F1879,IFERROR(IF($D1879="In",INDEX('Products'!$E$6:$E$505,MATCH($B1879,'Products'!$A$6:$A$505,0)),INDEX('Products'!$F$6:$F$505,MATCH($B1879,'Products'!$A$6:$A$505,0))),"")))</f>
      </c>
      <c r="H1879" s="15">
        <f>IF(OR($E1879="",$G1879=""),"",$E1879*$G1879)</f>
      </c>
      <c r="I1879" s="15">
        <f>IF(AND($D1879="Out",$E1879&lt;&gt;"",$G1879&lt;&gt;""),$E1879*($G1879-IFERROR(INDEX('Products'!$E$6:$E$505,MATCH($B1879,'Products'!$A$6:$A$505,0)),0)),"")</f>
      </c>
      <c r="J1879" s="12"/>
    </row>
    <row r="1880" spans="1:10" x14ac:dyDescent="0.25">
      <c r="A1880" s="17"/>
      <c r="B1880" s="12"/>
      <c r="C1880" s="16">
        <f>IF($B1880="","",IFERROR(INDEX('Products'!$B$6:$B$505,MATCH($B1880,'Products'!$A$6:$A$505,0)),"Unknown code"))</f>
      </c>
      <c r="D1880" s="12"/>
      <c r="E1880" s="14"/>
      <c r="F1880" s="14"/>
      <c r="G1880" s="15">
        <f>IF(OR($B1880="",$D1880=""),"",IF($F1880&lt;&gt;"",$F1880,IFERROR(IF($D1880="In",INDEX('Products'!$E$6:$E$505,MATCH($B1880,'Products'!$A$6:$A$505,0)),INDEX('Products'!$F$6:$F$505,MATCH($B1880,'Products'!$A$6:$A$505,0))),"")))</f>
      </c>
      <c r="H1880" s="15">
        <f>IF(OR($E1880="",$G1880=""),"",$E1880*$G1880)</f>
      </c>
      <c r="I1880" s="15">
        <f>IF(AND($D1880="Out",$E1880&lt;&gt;"",$G1880&lt;&gt;""),$E1880*($G1880-IFERROR(INDEX('Products'!$E$6:$E$505,MATCH($B1880,'Products'!$A$6:$A$505,0)),0)),"")</f>
      </c>
      <c r="J1880" s="12"/>
    </row>
    <row r="1881" spans="1:10" x14ac:dyDescent="0.25">
      <c r="A1881" s="17"/>
      <c r="B1881" s="12"/>
      <c r="C1881" s="16">
        <f>IF($B1881="","",IFERROR(INDEX('Products'!$B$6:$B$505,MATCH($B1881,'Products'!$A$6:$A$505,0)),"Unknown code"))</f>
      </c>
      <c r="D1881" s="12"/>
      <c r="E1881" s="14"/>
      <c r="F1881" s="14"/>
      <c r="G1881" s="15">
        <f>IF(OR($B1881="",$D1881=""),"",IF($F1881&lt;&gt;"",$F1881,IFERROR(IF($D1881="In",INDEX('Products'!$E$6:$E$505,MATCH($B1881,'Products'!$A$6:$A$505,0)),INDEX('Products'!$F$6:$F$505,MATCH($B1881,'Products'!$A$6:$A$505,0))),"")))</f>
      </c>
      <c r="H1881" s="15">
        <f>IF(OR($E1881="",$G1881=""),"",$E1881*$G1881)</f>
      </c>
      <c r="I1881" s="15">
        <f>IF(AND($D1881="Out",$E1881&lt;&gt;"",$G1881&lt;&gt;""),$E1881*($G1881-IFERROR(INDEX('Products'!$E$6:$E$505,MATCH($B1881,'Products'!$A$6:$A$505,0)),0)),"")</f>
      </c>
      <c r="J1881" s="12"/>
    </row>
    <row r="1882" spans="1:10" x14ac:dyDescent="0.25">
      <c r="A1882" s="17"/>
      <c r="B1882" s="12"/>
      <c r="C1882" s="16">
        <f>IF($B1882="","",IFERROR(INDEX('Products'!$B$6:$B$505,MATCH($B1882,'Products'!$A$6:$A$505,0)),"Unknown code"))</f>
      </c>
      <c r="D1882" s="12"/>
      <c r="E1882" s="14"/>
      <c r="F1882" s="14"/>
      <c r="G1882" s="15">
        <f>IF(OR($B1882="",$D1882=""),"",IF($F1882&lt;&gt;"",$F1882,IFERROR(IF($D1882="In",INDEX('Products'!$E$6:$E$505,MATCH($B1882,'Products'!$A$6:$A$505,0)),INDEX('Products'!$F$6:$F$505,MATCH($B1882,'Products'!$A$6:$A$505,0))),"")))</f>
      </c>
      <c r="H1882" s="15">
        <f>IF(OR($E1882="",$G1882=""),"",$E1882*$G1882)</f>
      </c>
      <c r="I1882" s="15">
        <f>IF(AND($D1882="Out",$E1882&lt;&gt;"",$G1882&lt;&gt;""),$E1882*($G1882-IFERROR(INDEX('Products'!$E$6:$E$505,MATCH($B1882,'Products'!$A$6:$A$505,0)),0)),"")</f>
      </c>
      <c r="J1882" s="12"/>
    </row>
    <row r="1883" spans="1:10" x14ac:dyDescent="0.25">
      <c r="A1883" s="17"/>
      <c r="B1883" s="12"/>
      <c r="C1883" s="16">
        <f>IF($B1883="","",IFERROR(INDEX('Products'!$B$6:$B$505,MATCH($B1883,'Products'!$A$6:$A$505,0)),"Unknown code"))</f>
      </c>
      <c r="D1883" s="12"/>
      <c r="E1883" s="14"/>
      <c r="F1883" s="14"/>
      <c r="G1883" s="15">
        <f>IF(OR($B1883="",$D1883=""),"",IF($F1883&lt;&gt;"",$F1883,IFERROR(IF($D1883="In",INDEX('Products'!$E$6:$E$505,MATCH($B1883,'Products'!$A$6:$A$505,0)),INDEX('Products'!$F$6:$F$505,MATCH($B1883,'Products'!$A$6:$A$505,0))),"")))</f>
      </c>
      <c r="H1883" s="15">
        <f>IF(OR($E1883="",$G1883=""),"",$E1883*$G1883)</f>
      </c>
      <c r="I1883" s="15">
        <f>IF(AND($D1883="Out",$E1883&lt;&gt;"",$G1883&lt;&gt;""),$E1883*($G1883-IFERROR(INDEX('Products'!$E$6:$E$505,MATCH($B1883,'Products'!$A$6:$A$505,0)),0)),"")</f>
      </c>
      <c r="J1883" s="12"/>
    </row>
    <row r="1884" spans="1:10" x14ac:dyDescent="0.25">
      <c r="A1884" s="17"/>
      <c r="B1884" s="12"/>
      <c r="C1884" s="16">
        <f>IF($B1884="","",IFERROR(INDEX('Products'!$B$6:$B$505,MATCH($B1884,'Products'!$A$6:$A$505,0)),"Unknown code"))</f>
      </c>
      <c r="D1884" s="12"/>
      <c r="E1884" s="14"/>
      <c r="F1884" s="14"/>
      <c r="G1884" s="15">
        <f>IF(OR($B1884="",$D1884=""),"",IF($F1884&lt;&gt;"",$F1884,IFERROR(IF($D1884="In",INDEX('Products'!$E$6:$E$505,MATCH($B1884,'Products'!$A$6:$A$505,0)),INDEX('Products'!$F$6:$F$505,MATCH($B1884,'Products'!$A$6:$A$505,0))),"")))</f>
      </c>
      <c r="H1884" s="15">
        <f>IF(OR($E1884="",$G1884=""),"",$E1884*$G1884)</f>
      </c>
      <c r="I1884" s="15">
        <f>IF(AND($D1884="Out",$E1884&lt;&gt;"",$G1884&lt;&gt;""),$E1884*($G1884-IFERROR(INDEX('Products'!$E$6:$E$505,MATCH($B1884,'Products'!$A$6:$A$505,0)),0)),"")</f>
      </c>
      <c r="J1884" s="12"/>
    </row>
    <row r="1885" spans="1:10" x14ac:dyDescent="0.25">
      <c r="A1885" s="17"/>
      <c r="B1885" s="12"/>
      <c r="C1885" s="16">
        <f>IF($B1885="","",IFERROR(INDEX('Products'!$B$6:$B$505,MATCH($B1885,'Products'!$A$6:$A$505,0)),"Unknown code"))</f>
      </c>
      <c r="D1885" s="12"/>
      <c r="E1885" s="14"/>
      <c r="F1885" s="14"/>
      <c r="G1885" s="15">
        <f>IF(OR($B1885="",$D1885=""),"",IF($F1885&lt;&gt;"",$F1885,IFERROR(IF($D1885="In",INDEX('Products'!$E$6:$E$505,MATCH($B1885,'Products'!$A$6:$A$505,0)),INDEX('Products'!$F$6:$F$505,MATCH($B1885,'Products'!$A$6:$A$505,0))),"")))</f>
      </c>
      <c r="H1885" s="15">
        <f>IF(OR($E1885="",$G1885=""),"",$E1885*$G1885)</f>
      </c>
      <c r="I1885" s="15">
        <f>IF(AND($D1885="Out",$E1885&lt;&gt;"",$G1885&lt;&gt;""),$E1885*($G1885-IFERROR(INDEX('Products'!$E$6:$E$505,MATCH($B1885,'Products'!$A$6:$A$505,0)),0)),"")</f>
      </c>
      <c r="J1885" s="12"/>
    </row>
    <row r="1886" spans="1:10" x14ac:dyDescent="0.25">
      <c r="A1886" s="17"/>
      <c r="B1886" s="12"/>
      <c r="C1886" s="16">
        <f>IF($B1886="","",IFERROR(INDEX('Products'!$B$6:$B$505,MATCH($B1886,'Products'!$A$6:$A$505,0)),"Unknown code"))</f>
      </c>
      <c r="D1886" s="12"/>
      <c r="E1886" s="14"/>
      <c r="F1886" s="14"/>
      <c r="G1886" s="15">
        <f>IF(OR($B1886="",$D1886=""),"",IF($F1886&lt;&gt;"",$F1886,IFERROR(IF($D1886="In",INDEX('Products'!$E$6:$E$505,MATCH($B1886,'Products'!$A$6:$A$505,0)),INDEX('Products'!$F$6:$F$505,MATCH($B1886,'Products'!$A$6:$A$505,0))),"")))</f>
      </c>
      <c r="H1886" s="15">
        <f>IF(OR($E1886="",$G1886=""),"",$E1886*$G1886)</f>
      </c>
      <c r="I1886" s="15">
        <f>IF(AND($D1886="Out",$E1886&lt;&gt;"",$G1886&lt;&gt;""),$E1886*($G1886-IFERROR(INDEX('Products'!$E$6:$E$505,MATCH($B1886,'Products'!$A$6:$A$505,0)),0)),"")</f>
      </c>
      <c r="J1886" s="12"/>
    </row>
    <row r="1887" spans="1:10" x14ac:dyDescent="0.25">
      <c r="A1887" s="17"/>
      <c r="B1887" s="12"/>
      <c r="C1887" s="16">
        <f>IF($B1887="","",IFERROR(INDEX('Products'!$B$6:$B$505,MATCH($B1887,'Products'!$A$6:$A$505,0)),"Unknown code"))</f>
      </c>
      <c r="D1887" s="12"/>
      <c r="E1887" s="14"/>
      <c r="F1887" s="14"/>
      <c r="G1887" s="15">
        <f>IF(OR($B1887="",$D1887=""),"",IF($F1887&lt;&gt;"",$F1887,IFERROR(IF($D1887="In",INDEX('Products'!$E$6:$E$505,MATCH($B1887,'Products'!$A$6:$A$505,0)),INDEX('Products'!$F$6:$F$505,MATCH($B1887,'Products'!$A$6:$A$505,0))),"")))</f>
      </c>
      <c r="H1887" s="15">
        <f>IF(OR($E1887="",$G1887=""),"",$E1887*$G1887)</f>
      </c>
      <c r="I1887" s="15">
        <f>IF(AND($D1887="Out",$E1887&lt;&gt;"",$G1887&lt;&gt;""),$E1887*($G1887-IFERROR(INDEX('Products'!$E$6:$E$505,MATCH($B1887,'Products'!$A$6:$A$505,0)),0)),"")</f>
      </c>
      <c r="J1887" s="12"/>
    </row>
    <row r="1888" spans="1:10" x14ac:dyDescent="0.25">
      <c r="A1888" s="17"/>
      <c r="B1888" s="12"/>
      <c r="C1888" s="16">
        <f>IF($B1888="","",IFERROR(INDEX('Products'!$B$6:$B$505,MATCH($B1888,'Products'!$A$6:$A$505,0)),"Unknown code"))</f>
      </c>
      <c r="D1888" s="12"/>
      <c r="E1888" s="14"/>
      <c r="F1888" s="14"/>
      <c r="G1888" s="15">
        <f>IF(OR($B1888="",$D1888=""),"",IF($F1888&lt;&gt;"",$F1888,IFERROR(IF($D1888="In",INDEX('Products'!$E$6:$E$505,MATCH($B1888,'Products'!$A$6:$A$505,0)),INDEX('Products'!$F$6:$F$505,MATCH($B1888,'Products'!$A$6:$A$505,0))),"")))</f>
      </c>
      <c r="H1888" s="15">
        <f>IF(OR($E1888="",$G1888=""),"",$E1888*$G1888)</f>
      </c>
      <c r="I1888" s="15">
        <f>IF(AND($D1888="Out",$E1888&lt;&gt;"",$G1888&lt;&gt;""),$E1888*($G1888-IFERROR(INDEX('Products'!$E$6:$E$505,MATCH($B1888,'Products'!$A$6:$A$505,0)),0)),"")</f>
      </c>
      <c r="J1888" s="12"/>
    </row>
    <row r="1889" spans="1:10" x14ac:dyDescent="0.25">
      <c r="A1889" s="17"/>
      <c r="B1889" s="12"/>
      <c r="C1889" s="16">
        <f>IF($B1889="","",IFERROR(INDEX('Products'!$B$6:$B$505,MATCH($B1889,'Products'!$A$6:$A$505,0)),"Unknown code"))</f>
      </c>
      <c r="D1889" s="12"/>
      <c r="E1889" s="14"/>
      <c r="F1889" s="14"/>
      <c r="G1889" s="15">
        <f>IF(OR($B1889="",$D1889=""),"",IF($F1889&lt;&gt;"",$F1889,IFERROR(IF($D1889="In",INDEX('Products'!$E$6:$E$505,MATCH($B1889,'Products'!$A$6:$A$505,0)),INDEX('Products'!$F$6:$F$505,MATCH($B1889,'Products'!$A$6:$A$505,0))),"")))</f>
      </c>
      <c r="H1889" s="15">
        <f>IF(OR($E1889="",$G1889=""),"",$E1889*$G1889)</f>
      </c>
      <c r="I1889" s="15">
        <f>IF(AND($D1889="Out",$E1889&lt;&gt;"",$G1889&lt;&gt;""),$E1889*($G1889-IFERROR(INDEX('Products'!$E$6:$E$505,MATCH($B1889,'Products'!$A$6:$A$505,0)),0)),"")</f>
      </c>
      <c r="J1889" s="12"/>
    </row>
    <row r="1890" spans="1:10" x14ac:dyDescent="0.25">
      <c r="A1890" s="17"/>
      <c r="B1890" s="12"/>
      <c r="C1890" s="16">
        <f>IF($B1890="","",IFERROR(INDEX('Products'!$B$6:$B$505,MATCH($B1890,'Products'!$A$6:$A$505,0)),"Unknown code"))</f>
      </c>
      <c r="D1890" s="12"/>
      <c r="E1890" s="14"/>
      <c r="F1890" s="14"/>
      <c r="G1890" s="15">
        <f>IF(OR($B1890="",$D1890=""),"",IF($F1890&lt;&gt;"",$F1890,IFERROR(IF($D1890="In",INDEX('Products'!$E$6:$E$505,MATCH($B1890,'Products'!$A$6:$A$505,0)),INDEX('Products'!$F$6:$F$505,MATCH($B1890,'Products'!$A$6:$A$505,0))),"")))</f>
      </c>
      <c r="H1890" s="15">
        <f>IF(OR($E1890="",$G1890=""),"",$E1890*$G1890)</f>
      </c>
      <c r="I1890" s="15">
        <f>IF(AND($D1890="Out",$E1890&lt;&gt;"",$G1890&lt;&gt;""),$E1890*($G1890-IFERROR(INDEX('Products'!$E$6:$E$505,MATCH($B1890,'Products'!$A$6:$A$505,0)),0)),"")</f>
      </c>
      <c r="J1890" s="12"/>
    </row>
    <row r="1891" spans="1:10" x14ac:dyDescent="0.25">
      <c r="A1891" s="17"/>
      <c r="B1891" s="12"/>
      <c r="C1891" s="16">
        <f>IF($B1891="","",IFERROR(INDEX('Products'!$B$6:$B$505,MATCH($B1891,'Products'!$A$6:$A$505,0)),"Unknown code"))</f>
      </c>
      <c r="D1891" s="12"/>
      <c r="E1891" s="14"/>
      <c r="F1891" s="14"/>
      <c r="G1891" s="15">
        <f>IF(OR($B1891="",$D1891=""),"",IF($F1891&lt;&gt;"",$F1891,IFERROR(IF($D1891="In",INDEX('Products'!$E$6:$E$505,MATCH($B1891,'Products'!$A$6:$A$505,0)),INDEX('Products'!$F$6:$F$505,MATCH($B1891,'Products'!$A$6:$A$505,0))),"")))</f>
      </c>
      <c r="H1891" s="15">
        <f>IF(OR($E1891="",$G1891=""),"",$E1891*$G1891)</f>
      </c>
      <c r="I1891" s="15">
        <f>IF(AND($D1891="Out",$E1891&lt;&gt;"",$G1891&lt;&gt;""),$E1891*($G1891-IFERROR(INDEX('Products'!$E$6:$E$505,MATCH($B1891,'Products'!$A$6:$A$505,0)),0)),"")</f>
      </c>
      <c r="J1891" s="12"/>
    </row>
    <row r="1892" spans="1:10" x14ac:dyDescent="0.25">
      <c r="A1892" s="17"/>
      <c r="B1892" s="12"/>
      <c r="C1892" s="16">
        <f>IF($B1892="","",IFERROR(INDEX('Products'!$B$6:$B$505,MATCH($B1892,'Products'!$A$6:$A$505,0)),"Unknown code"))</f>
      </c>
      <c r="D1892" s="12"/>
      <c r="E1892" s="14"/>
      <c r="F1892" s="14"/>
      <c r="G1892" s="15">
        <f>IF(OR($B1892="",$D1892=""),"",IF($F1892&lt;&gt;"",$F1892,IFERROR(IF($D1892="In",INDEX('Products'!$E$6:$E$505,MATCH($B1892,'Products'!$A$6:$A$505,0)),INDEX('Products'!$F$6:$F$505,MATCH($B1892,'Products'!$A$6:$A$505,0))),"")))</f>
      </c>
      <c r="H1892" s="15">
        <f>IF(OR($E1892="",$G1892=""),"",$E1892*$G1892)</f>
      </c>
      <c r="I1892" s="15">
        <f>IF(AND($D1892="Out",$E1892&lt;&gt;"",$G1892&lt;&gt;""),$E1892*($G1892-IFERROR(INDEX('Products'!$E$6:$E$505,MATCH($B1892,'Products'!$A$6:$A$505,0)),0)),"")</f>
      </c>
      <c r="J1892" s="12"/>
    </row>
    <row r="1893" spans="1:10" x14ac:dyDescent="0.25">
      <c r="A1893" s="17"/>
      <c r="B1893" s="12"/>
      <c r="C1893" s="16">
        <f>IF($B1893="","",IFERROR(INDEX('Products'!$B$6:$B$505,MATCH($B1893,'Products'!$A$6:$A$505,0)),"Unknown code"))</f>
      </c>
      <c r="D1893" s="12"/>
      <c r="E1893" s="14"/>
      <c r="F1893" s="14"/>
      <c r="G1893" s="15">
        <f>IF(OR($B1893="",$D1893=""),"",IF($F1893&lt;&gt;"",$F1893,IFERROR(IF($D1893="In",INDEX('Products'!$E$6:$E$505,MATCH($B1893,'Products'!$A$6:$A$505,0)),INDEX('Products'!$F$6:$F$505,MATCH($B1893,'Products'!$A$6:$A$505,0))),"")))</f>
      </c>
      <c r="H1893" s="15">
        <f>IF(OR($E1893="",$G1893=""),"",$E1893*$G1893)</f>
      </c>
      <c r="I1893" s="15">
        <f>IF(AND($D1893="Out",$E1893&lt;&gt;"",$G1893&lt;&gt;""),$E1893*($G1893-IFERROR(INDEX('Products'!$E$6:$E$505,MATCH($B1893,'Products'!$A$6:$A$505,0)),0)),"")</f>
      </c>
      <c r="J1893" s="12"/>
    </row>
    <row r="1894" spans="1:10" x14ac:dyDescent="0.25">
      <c r="A1894" s="17"/>
      <c r="B1894" s="12"/>
      <c r="C1894" s="16">
        <f>IF($B1894="","",IFERROR(INDEX('Products'!$B$6:$B$505,MATCH($B1894,'Products'!$A$6:$A$505,0)),"Unknown code"))</f>
      </c>
      <c r="D1894" s="12"/>
      <c r="E1894" s="14"/>
      <c r="F1894" s="14"/>
      <c r="G1894" s="15">
        <f>IF(OR($B1894="",$D1894=""),"",IF($F1894&lt;&gt;"",$F1894,IFERROR(IF($D1894="In",INDEX('Products'!$E$6:$E$505,MATCH($B1894,'Products'!$A$6:$A$505,0)),INDEX('Products'!$F$6:$F$505,MATCH($B1894,'Products'!$A$6:$A$505,0))),"")))</f>
      </c>
      <c r="H1894" s="15">
        <f>IF(OR($E1894="",$G1894=""),"",$E1894*$G1894)</f>
      </c>
      <c r="I1894" s="15">
        <f>IF(AND($D1894="Out",$E1894&lt;&gt;"",$G1894&lt;&gt;""),$E1894*($G1894-IFERROR(INDEX('Products'!$E$6:$E$505,MATCH($B1894,'Products'!$A$6:$A$505,0)),0)),"")</f>
      </c>
      <c r="J1894" s="12"/>
    </row>
    <row r="1895" spans="1:10" x14ac:dyDescent="0.25">
      <c r="A1895" s="17"/>
      <c r="B1895" s="12"/>
      <c r="C1895" s="16">
        <f>IF($B1895="","",IFERROR(INDEX('Products'!$B$6:$B$505,MATCH($B1895,'Products'!$A$6:$A$505,0)),"Unknown code"))</f>
      </c>
      <c r="D1895" s="12"/>
      <c r="E1895" s="14"/>
      <c r="F1895" s="14"/>
      <c r="G1895" s="15">
        <f>IF(OR($B1895="",$D1895=""),"",IF($F1895&lt;&gt;"",$F1895,IFERROR(IF($D1895="In",INDEX('Products'!$E$6:$E$505,MATCH($B1895,'Products'!$A$6:$A$505,0)),INDEX('Products'!$F$6:$F$505,MATCH($B1895,'Products'!$A$6:$A$505,0))),"")))</f>
      </c>
      <c r="H1895" s="15">
        <f>IF(OR($E1895="",$G1895=""),"",$E1895*$G1895)</f>
      </c>
      <c r="I1895" s="15">
        <f>IF(AND($D1895="Out",$E1895&lt;&gt;"",$G1895&lt;&gt;""),$E1895*($G1895-IFERROR(INDEX('Products'!$E$6:$E$505,MATCH($B1895,'Products'!$A$6:$A$505,0)),0)),"")</f>
      </c>
      <c r="J1895" s="12"/>
    </row>
    <row r="1896" spans="1:10" x14ac:dyDescent="0.25">
      <c r="A1896" s="17"/>
      <c r="B1896" s="12"/>
      <c r="C1896" s="16">
        <f>IF($B1896="","",IFERROR(INDEX('Products'!$B$6:$B$505,MATCH($B1896,'Products'!$A$6:$A$505,0)),"Unknown code"))</f>
      </c>
      <c r="D1896" s="12"/>
      <c r="E1896" s="14"/>
      <c r="F1896" s="14"/>
      <c r="G1896" s="15">
        <f>IF(OR($B1896="",$D1896=""),"",IF($F1896&lt;&gt;"",$F1896,IFERROR(IF($D1896="In",INDEX('Products'!$E$6:$E$505,MATCH($B1896,'Products'!$A$6:$A$505,0)),INDEX('Products'!$F$6:$F$505,MATCH($B1896,'Products'!$A$6:$A$505,0))),"")))</f>
      </c>
      <c r="H1896" s="15">
        <f>IF(OR($E1896="",$G1896=""),"",$E1896*$G1896)</f>
      </c>
      <c r="I1896" s="15">
        <f>IF(AND($D1896="Out",$E1896&lt;&gt;"",$G1896&lt;&gt;""),$E1896*($G1896-IFERROR(INDEX('Products'!$E$6:$E$505,MATCH($B1896,'Products'!$A$6:$A$505,0)),0)),"")</f>
      </c>
      <c r="J1896" s="12"/>
    </row>
    <row r="1897" spans="1:10" x14ac:dyDescent="0.25">
      <c r="A1897" s="17"/>
      <c r="B1897" s="12"/>
      <c r="C1897" s="16">
        <f>IF($B1897="","",IFERROR(INDEX('Products'!$B$6:$B$505,MATCH($B1897,'Products'!$A$6:$A$505,0)),"Unknown code"))</f>
      </c>
      <c r="D1897" s="12"/>
      <c r="E1897" s="14"/>
      <c r="F1897" s="14"/>
      <c r="G1897" s="15">
        <f>IF(OR($B1897="",$D1897=""),"",IF($F1897&lt;&gt;"",$F1897,IFERROR(IF($D1897="In",INDEX('Products'!$E$6:$E$505,MATCH($B1897,'Products'!$A$6:$A$505,0)),INDEX('Products'!$F$6:$F$505,MATCH($B1897,'Products'!$A$6:$A$505,0))),"")))</f>
      </c>
      <c r="H1897" s="15">
        <f>IF(OR($E1897="",$G1897=""),"",$E1897*$G1897)</f>
      </c>
      <c r="I1897" s="15">
        <f>IF(AND($D1897="Out",$E1897&lt;&gt;"",$G1897&lt;&gt;""),$E1897*($G1897-IFERROR(INDEX('Products'!$E$6:$E$505,MATCH($B1897,'Products'!$A$6:$A$505,0)),0)),"")</f>
      </c>
      <c r="J1897" s="12"/>
    </row>
    <row r="1898" spans="1:10" x14ac:dyDescent="0.25">
      <c r="A1898" s="17"/>
      <c r="B1898" s="12"/>
      <c r="C1898" s="16">
        <f>IF($B1898="","",IFERROR(INDEX('Products'!$B$6:$B$505,MATCH($B1898,'Products'!$A$6:$A$505,0)),"Unknown code"))</f>
      </c>
      <c r="D1898" s="12"/>
      <c r="E1898" s="14"/>
      <c r="F1898" s="14"/>
      <c r="G1898" s="15">
        <f>IF(OR($B1898="",$D1898=""),"",IF($F1898&lt;&gt;"",$F1898,IFERROR(IF($D1898="In",INDEX('Products'!$E$6:$E$505,MATCH($B1898,'Products'!$A$6:$A$505,0)),INDEX('Products'!$F$6:$F$505,MATCH($B1898,'Products'!$A$6:$A$505,0))),"")))</f>
      </c>
      <c r="H1898" s="15">
        <f>IF(OR($E1898="",$G1898=""),"",$E1898*$G1898)</f>
      </c>
      <c r="I1898" s="15">
        <f>IF(AND($D1898="Out",$E1898&lt;&gt;"",$G1898&lt;&gt;""),$E1898*($G1898-IFERROR(INDEX('Products'!$E$6:$E$505,MATCH($B1898,'Products'!$A$6:$A$505,0)),0)),"")</f>
      </c>
      <c r="J1898" s="12"/>
    </row>
    <row r="1899" spans="1:10" x14ac:dyDescent="0.25">
      <c r="A1899" s="17"/>
      <c r="B1899" s="12"/>
      <c r="C1899" s="16">
        <f>IF($B1899="","",IFERROR(INDEX('Products'!$B$6:$B$505,MATCH($B1899,'Products'!$A$6:$A$505,0)),"Unknown code"))</f>
      </c>
      <c r="D1899" s="12"/>
      <c r="E1899" s="14"/>
      <c r="F1899" s="14"/>
      <c r="G1899" s="15">
        <f>IF(OR($B1899="",$D1899=""),"",IF($F1899&lt;&gt;"",$F1899,IFERROR(IF($D1899="In",INDEX('Products'!$E$6:$E$505,MATCH($B1899,'Products'!$A$6:$A$505,0)),INDEX('Products'!$F$6:$F$505,MATCH($B1899,'Products'!$A$6:$A$505,0))),"")))</f>
      </c>
      <c r="H1899" s="15">
        <f>IF(OR($E1899="",$G1899=""),"",$E1899*$G1899)</f>
      </c>
      <c r="I1899" s="15">
        <f>IF(AND($D1899="Out",$E1899&lt;&gt;"",$G1899&lt;&gt;""),$E1899*($G1899-IFERROR(INDEX('Products'!$E$6:$E$505,MATCH($B1899,'Products'!$A$6:$A$505,0)),0)),"")</f>
      </c>
      <c r="J1899" s="12"/>
    </row>
    <row r="1900" spans="1:10" x14ac:dyDescent="0.25">
      <c r="A1900" s="17"/>
      <c r="B1900" s="12"/>
      <c r="C1900" s="16">
        <f>IF($B1900="","",IFERROR(INDEX('Products'!$B$6:$B$505,MATCH($B1900,'Products'!$A$6:$A$505,0)),"Unknown code"))</f>
      </c>
      <c r="D1900" s="12"/>
      <c r="E1900" s="14"/>
      <c r="F1900" s="14"/>
      <c r="G1900" s="15">
        <f>IF(OR($B1900="",$D1900=""),"",IF($F1900&lt;&gt;"",$F1900,IFERROR(IF($D1900="In",INDEX('Products'!$E$6:$E$505,MATCH($B1900,'Products'!$A$6:$A$505,0)),INDEX('Products'!$F$6:$F$505,MATCH($B1900,'Products'!$A$6:$A$505,0))),"")))</f>
      </c>
      <c r="H1900" s="15">
        <f>IF(OR($E1900="",$G1900=""),"",$E1900*$G1900)</f>
      </c>
      <c r="I1900" s="15">
        <f>IF(AND($D1900="Out",$E1900&lt;&gt;"",$G1900&lt;&gt;""),$E1900*($G1900-IFERROR(INDEX('Products'!$E$6:$E$505,MATCH($B1900,'Products'!$A$6:$A$505,0)),0)),"")</f>
      </c>
      <c r="J1900" s="12"/>
    </row>
    <row r="1901" spans="1:10" x14ac:dyDescent="0.25">
      <c r="A1901" s="17"/>
      <c r="B1901" s="12"/>
      <c r="C1901" s="16">
        <f>IF($B1901="","",IFERROR(INDEX('Products'!$B$6:$B$505,MATCH($B1901,'Products'!$A$6:$A$505,0)),"Unknown code"))</f>
      </c>
      <c r="D1901" s="12"/>
      <c r="E1901" s="14"/>
      <c r="F1901" s="14"/>
      <c r="G1901" s="15">
        <f>IF(OR($B1901="",$D1901=""),"",IF($F1901&lt;&gt;"",$F1901,IFERROR(IF($D1901="In",INDEX('Products'!$E$6:$E$505,MATCH($B1901,'Products'!$A$6:$A$505,0)),INDEX('Products'!$F$6:$F$505,MATCH($B1901,'Products'!$A$6:$A$505,0))),"")))</f>
      </c>
      <c r="H1901" s="15">
        <f>IF(OR($E1901="",$G1901=""),"",$E1901*$G1901)</f>
      </c>
      <c r="I1901" s="15">
        <f>IF(AND($D1901="Out",$E1901&lt;&gt;"",$G1901&lt;&gt;""),$E1901*($G1901-IFERROR(INDEX('Products'!$E$6:$E$505,MATCH($B1901,'Products'!$A$6:$A$505,0)),0)),"")</f>
      </c>
      <c r="J1901" s="12"/>
    </row>
    <row r="1902" spans="1:10" x14ac:dyDescent="0.25">
      <c r="A1902" s="17"/>
      <c r="B1902" s="12"/>
      <c r="C1902" s="16">
        <f>IF($B1902="","",IFERROR(INDEX('Products'!$B$6:$B$505,MATCH($B1902,'Products'!$A$6:$A$505,0)),"Unknown code"))</f>
      </c>
      <c r="D1902" s="12"/>
      <c r="E1902" s="14"/>
      <c r="F1902" s="14"/>
      <c r="G1902" s="15">
        <f>IF(OR($B1902="",$D1902=""),"",IF($F1902&lt;&gt;"",$F1902,IFERROR(IF($D1902="In",INDEX('Products'!$E$6:$E$505,MATCH($B1902,'Products'!$A$6:$A$505,0)),INDEX('Products'!$F$6:$F$505,MATCH($B1902,'Products'!$A$6:$A$505,0))),"")))</f>
      </c>
      <c r="H1902" s="15">
        <f>IF(OR($E1902="",$G1902=""),"",$E1902*$G1902)</f>
      </c>
      <c r="I1902" s="15">
        <f>IF(AND($D1902="Out",$E1902&lt;&gt;"",$G1902&lt;&gt;""),$E1902*($G1902-IFERROR(INDEX('Products'!$E$6:$E$505,MATCH($B1902,'Products'!$A$6:$A$505,0)),0)),"")</f>
      </c>
      <c r="J1902" s="12"/>
    </row>
    <row r="1903" spans="1:10" x14ac:dyDescent="0.25">
      <c r="A1903" s="17"/>
      <c r="B1903" s="12"/>
      <c r="C1903" s="16">
        <f>IF($B1903="","",IFERROR(INDEX('Products'!$B$6:$B$505,MATCH($B1903,'Products'!$A$6:$A$505,0)),"Unknown code"))</f>
      </c>
      <c r="D1903" s="12"/>
      <c r="E1903" s="14"/>
      <c r="F1903" s="14"/>
      <c r="G1903" s="15">
        <f>IF(OR($B1903="",$D1903=""),"",IF($F1903&lt;&gt;"",$F1903,IFERROR(IF($D1903="In",INDEX('Products'!$E$6:$E$505,MATCH($B1903,'Products'!$A$6:$A$505,0)),INDEX('Products'!$F$6:$F$505,MATCH($B1903,'Products'!$A$6:$A$505,0))),"")))</f>
      </c>
      <c r="H1903" s="15">
        <f>IF(OR($E1903="",$G1903=""),"",$E1903*$G1903)</f>
      </c>
      <c r="I1903" s="15">
        <f>IF(AND($D1903="Out",$E1903&lt;&gt;"",$G1903&lt;&gt;""),$E1903*($G1903-IFERROR(INDEX('Products'!$E$6:$E$505,MATCH($B1903,'Products'!$A$6:$A$505,0)),0)),"")</f>
      </c>
      <c r="J1903" s="12"/>
    </row>
    <row r="1904" spans="1:10" x14ac:dyDescent="0.25">
      <c r="A1904" s="17"/>
      <c r="B1904" s="12"/>
      <c r="C1904" s="16">
        <f>IF($B1904="","",IFERROR(INDEX('Products'!$B$6:$B$505,MATCH($B1904,'Products'!$A$6:$A$505,0)),"Unknown code"))</f>
      </c>
      <c r="D1904" s="12"/>
      <c r="E1904" s="14"/>
      <c r="F1904" s="14"/>
      <c r="G1904" s="15">
        <f>IF(OR($B1904="",$D1904=""),"",IF($F1904&lt;&gt;"",$F1904,IFERROR(IF($D1904="In",INDEX('Products'!$E$6:$E$505,MATCH($B1904,'Products'!$A$6:$A$505,0)),INDEX('Products'!$F$6:$F$505,MATCH($B1904,'Products'!$A$6:$A$505,0))),"")))</f>
      </c>
      <c r="H1904" s="15">
        <f>IF(OR($E1904="",$G1904=""),"",$E1904*$G1904)</f>
      </c>
      <c r="I1904" s="15">
        <f>IF(AND($D1904="Out",$E1904&lt;&gt;"",$G1904&lt;&gt;""),$E1904*($G1904-IFERROR(INDEX('Products'!$E$6:$E$505,MATCH($B1904,'Products'!$A$6:$A$505,0)),0)),"")</f>
      </c>
      <c r="J1904" s="12"/>
    </row>
    <row r="1905" spans="1:10" x14ac:dyDescent="0.25">
      <c r="A1905" s="17"/>
      <c r="B1905" s="12"/>
      <c r="C1905" s="16">
        <f>IF($B1905="","",IFERROR(INDEX('Products'!$B$6:$B$505,MATCH($B1905,'Products'!$A$6:$A$505,0)),"Unknown code"))</f>
      </c>
      <c r="D1905" s="12"/>
      <c r="E1905" s="14"/>
      <c r="F1905" s="14"/>
      <c r="G1905" s="15">
        <f>IF(OR($B1905="",$D1905=""),"",IF($F1905&lt;&gt;"",$F1905,IFERROR(IF($D1905="In",INDEX('Products'!$E$6:$E$505,MATCH($B1905,'Products'!$A$6:$A$505,0)),INDEX('Products'!$F$6:$F$505,MATCH($B1905,'Products'!$A$6:$A$505,0))),"")))</f>
      </c>
      <c r="H1905" s="15">
        <f>IF(OR($E1905="",$G1905=""),"",$E1905*$G1905)</f>
      </c>
      <c r="I1905" s="15">
        <f>IF(AND($D1905="Out",$E1905&lt;&gt;"",$G1905&lt;&gt;""),$E1905*($G1905-IFERROR(INDEX('Products'!$E$6:$E$505,MATCH($B1905,'Products'!$A$6:$A$505,0)),0)),"")</f>
      </c>
      <c r="J1905" s="12"/>
    </row>
    <row r="1906" spans="1:10" x14ac:dyDescent="0.25">
      <c r="A1906" s="17"/>
      <c r="B1906" s="12"/>
      <c r="C1906" s="16">
        <f>IF($B1906="","",IFERROR(INDEX('Products'!$B$6:$B$505,MATCH($B1906,'Products'!$A$6:$A$505,0)),"Unknown code"))</f>
      </c>
      <c r="D1906" s="12"/>
      <c r="E1906" s="14"/>
      <c r="F1906" s="14"/>
      <c r="G1906" s="15">
        <f>IF(OR($B1906="",$D1906=""),"",IF($F1906&lt;&gt;"",$F1906,IFERROR(IF($D1906="In",INDEX('Products'!$E$6:$E$505,MATCH($B1906,'Products'!$A$6:$A$505,0)),INDEX('Products'!$F$6:$F$505,MATCH($B1906,'Products'!$A$6:$A$505,0))),"")))</f>
      </c>
      <c r="H1906" s="15">
        <f>IF(OR($E1906="",$G1906=""),"",$E1906*$G1906)</f>
      </c>
      <c r="I1906" s="15">
        <f>IF(AND($D1906="Out",$E1906&lt;&gt;"",$G1906&lt;&gt;""),$E1906*($G1906-IFERROR(INDEX('Products'!$E$6:$E$505,MATCH($B1906,'Products'!$A$6:$A$505,0)),0)),"")</f>
      </c>
      <c r="J1906" s="12"/>
    </row>
    <row r="1907" spans="1:10" x14ac:dyDescent="0.25">
      <c r="A1907" s="17"/>
      <c r="B1907" s="12"/>
      <c r="C1907" s="16">
        <f>IF($B1907="","",IFERROR(INDEX('Products'!$B$6:$B$505,MATCH($B1907,'Products'!$A$6:$A$505,0)),"Unknown code"))</f>
      </c>
      <c r="D1907" s="12"/>
      <c r="E1907" s="14"/>
      <c r="F1907" s="14"/>
      <c r="G1907" s="15">
        <f>IF(OR($B1907="",$D1907=""),"",IF($F1907&lt;&gt;"",$F1907,IFERROR(IF($D1907="In",INDEX('Products'!$E$6:$E$505,MATCH($B1907,'Products'!$A$6:$A$505,0)),INDEX('Products'!$F$6:$F$505,MATCH($B1907,'Products'!$A$6:$A$505,0))),"")))</f>
      </c>
      <c r="H1907" s="15">
        <f>IF(OR($E1907="",$G1907=""),"",$E1907*$G1907)</f>
      </c>
      <c r="I1907" s="15">
        <f>IF(AND($D1907="Out",$E1907&lt;&gt;"",$G1907&lt;&gt;""),$E1907*($G1907-IFERROR(INDEX('Products'!$E$6:$E$505,MATCH($B1907,'Products'!$A$6:$A$505,0)),0)),"")</f>
      </c>
      <c r="J1907" s="12"/>
    </row>
    <row r="1908" spans="1:10" x14ac:dyDescent="0.25">
      <c r="A1908" s="17"/>
      <c r="B1908" s="12"/>
      <c r="C1908" s="16">
        <f>IF($B1908="","",IFERROR(INDEX('Products'!$B$6:$B$505,MATCH($B1908,'Products'!$A$6:$A$505,0)),"Unknown code"))</f>
      </c>
      <c r="D1908" s="12"/>
      <c r="E1908" s="14"/>
      <c r="F1908" s="14"/>
      <c r="G1908" s="15">
        <f>IF(OR($B1908="",$D1908=""),"",IF($F1908&lt;&gt;"",$F1908,IFERROR(IF($D1908="In",INDEX('Products'!$E$6:$E$505,MATCH($B1908,'Products'!$A$6:$A$505,0)),INDEX('Products'!$F$6:$F$505,MATCH($B1908,'Products'!$A$6:$A$505,0))),"")))</f>
      </c>
      <c r="H1908" s="15">
        <f>IF(OR($E1908="",$G1908=""),"",$E1908*$G1908)</f>
      </c>
      <c r="I1908" s="15">
        <f>IF(AND($D1908="Out",$E1908&lt;&gt;"",$G1908&lt;&gt;""),$E1908*($G1908-IFERROR(INDEX('Products'!$E$6:$E$505,MATCH($B1908,'Products'!$A$6:$A$505,0)),0)),"")</f>
      </c>
      <c r="J1908" s="12"/>
    </row>
    <row r="1909" spans="1:10" x14ac:dyDescent="0.25">
      <c r="A1909" s="17"/>
      <c r="B1909" s="12"/>
      <c r="C1909" s="16">
        <f>IF($B1909="","",IFERROR(INDEX('Products'!$B$6:$B$505,MATCH($B1909,'Products'!$A$6:$A$505,0)),"Unknown code"))</f>
      </c>
      <c r="D1909" s="12"/>
      <c r="E1909" s="14"/>
      <c r="F1909" s="14"/>
      <c r="G1909" s="15">
        <f>IF(OR($B1909="",$D1909=""),"",IF($F1909&lt;&gt;"",$F1909,IFERROR(IF($D1909="In",INDEX('Products'!$E$6:$E$505,MATCH($B1909,'Products'!$A$6:$A$505,0)),INDEX('Products'!$F$6:$F$505,MATCH($B1909,'Products'!$A$6:$A$505,0))),"")))</f>
      </c>
      <c r="H1909" s="15">
        <f>IF(OR($E1909="",$G1909=""),"",$E1909*$G1909)</f>
      </c>
      <c r="I1909" s="15">
        <f>IF(AND($D1909="Out",$E1909&lt;&gt;"",$G1909&lt;&gt;""),$E1909*($G1909-IFERROR(INDEX('Products'!$E$6:$E$505,MATCH($B1909,'Products'!$A$6:$A$505,0)),0)),"")</f>
      </c>
      <c r="J1909" s="12"/>
    </row>
    <row r="1910" spans="1:10" x14ac:dyDescent="0.25">
      <c r="A1910" s="17"/>
      <c r="B1910" s="12"/>
      <c r="C1910" s="16">
        <f>IF($B1910="","",IFERROR(INDEX('Products'!$B$6:$B$505,MATCH($B1910,'Products'!$A$6:$A$505,0)),"Unknown code"))</f>
      </c>
      <c r="D1910" s="12"/>
      <c r="E1910" s="14"/>
      <c r="F1910" s="14"/>
      <c r="G1910" s="15">
        <f>IF(OR($B1910="",$D1910=""),"",IF($F1910&lt;&gt;"",$F1910,IFERROR(IF($D1910="In",INDEX('Products'!$E$6:$E$505,MATCH($B1910,'Products'!$A$6:$A$505,0)),INDEX('Products'!$F$6:$F$505,MATCH($B1910,'Products'!$A$6:$A$505,0))),"")))</f>
      </c>
      <c r="H1910" s="15">
        <f>IF(OR($E1910="",$G1910=""),"",$E1910*$G1910)</f>
      </c>
      <c r="I1910" s="15">
        <f>IF(AND($D1910="Out",$E1910&lt;&gt;"",$G1910&lt;&gt;""),$E1910*($G1910-IFERROR(INDEX('Products'!$E$6:$E$505,MATCH($B1910,'Products'!$A$6:$A$505,0)),0)),"")</f>
      </c>
      <c r="J1910" s="12"/>
    </row>
    <row r="1911" spans="1:10" x14ac:dyDescent="0.25">
      <c r="A1911" s="17"/>
      <c r="B1911" s="12"/>
      <c r="C1911" s="16">
        <f>IF($B1911="","",IFERROR(INDEX('Products'!$B$6:$B$505,MATCH($B1911,'Products'!$A$6:$A$505,0)),"Unknown code"))</f>
      </c>
      <c r="D1911" s="12"/>
      <c r="E1911" s="14"/>
      <c r="F1911" s="14"/>
      <c r="G1911" s="15">
        <f>IF(OR($B1911="",$D1911=""),"",IF($F1911&lt;&gt;"",$F1911,IFERROR(IF($D1911="In",INDEX('Products'!$E$6:$E$505,MATCH($B1911,'Products'!$A$6:$A$505,0)),INDEX('Products'!$F$6:$F$505,MATCH($B1911,'Products'!$A$6:$A$505,0))),"")))</f>
      </c>
      <c r="H1911" s="15">
        <f>IF(OR($E1911="",$G1911=""),"",$E1911*$G1911)</f>
      </c>
      <c r="I1911" s="15">
        <f>IF(AND($D1911="Out",$E1911&lt;&gt;"",$G1911&lt;&gt;""),$E1911*($G1911-IFERROR(INDEX('Products'!$E$6:$E$505,MATCH($B1911,'Products'!$A$6:$A$505,0)),0)),"")</f>
      </c>
      <c r="J1911" s="12"/>
    </row>
    <row r="1912" spans="1:10" x14ac:dyDescent="0.25">
      <c r="A1912" s="17"/>
      <c r="B1912" s="12"/>
      <c r="C1912" s="16">
        <f>IF($B1912="","",IFERROR(INDEX('Products'!$B$6:$B$505,MATCH($B1912,'Products'!$A$6:$A$505,0)),"Unknown code"))</f>
      </c>
      <c r="D1912" s="12"/>
      <c r="E1912" s="14"/>
      <c r="F1912" s="14"/>
      <c r="G1912" s="15">
        <f>IF(OR($B1912="",$D1912=""),"",IF($F1912&lt;&gt;"",$F1912,IFERROR(IF($D1912="In",INDEX('Products'!$E$6:$E$505,MATCH($B1912,'Products'!$A$6:$A$505,0)),INDEX('Products'!$F$6:$F$505,MATCH($B1912,'Products'!$A$6:$A$505,0))),"")))</f>
      </c>
      <c r="H1912" s="15">
        <f>IF(OR($E1912="",$G1912=""),"",$E1912*$G1912)</f>
      </c>
      <c r="I1912" s="15">
        <f>IF(AND($D1912="Out",$E1912&lt;&gt;"",$G1912&lt;&gt;""),$E1912*($G1912-IFERROR(INDEX('Products'!$E$6:$E$505,MATCH($B1912,'Products'!$A$6:$A$505,0)),0)),"")</f>
      </c>
      <c r="J1912" s="12"/>
    </row>
    <row r="1913" spans="1:10" x14ac:dyDescent="0.25">
      <c r="A1913" s="17"/>
      <c r="B1913" s="12"/>
      <c r="C1913" s="16">
        <f>IF($B1913="","",IFERROR(INDEX('Products'!$B$6:$B$505,MATCH($B1913,'Products'!$A$6:$A$505,0)),"Unknown code"))</f>
      </c>
      <c r="D1913" s="12"/>
      <c r="E1913" s="14"/>
      <c r="F1913" s="14"/>
      <c r="G1913" s="15">
        <f>IF(OR($B1913="",$D1913=""),"",IF($F1913&lt;&gt;"",$F1913,IFERROR(IF($D1913="In",INDEX('Products'!$E$6:$E$505,MATCH($B1913,'Products'!$A$6:$A$505,0)),INDEX('Products'!$F$6:$F$505,MATCH($B1913,'Products'!$A$6:$A$505,0))),"")))</f>
      </c>
      <c r="H1913" s="15">
        <f>IF(OR($E1913="",$G1913=""),"",$E1913*$G1913)</f>
      </c>
      <c r="I1913" s="15">
        <f>IF(AND($D1913="Out",$E1913&lt;&gt;"",$G1913&lt;&gt;""),$E1913*($G1913-IFERROR(INDEX('Products'!$E$6:$E$505,MATCH($B1913,'Products'!$A$6:$A$505,0)),0)),"")</f>
      </c>
      <c r="J1913" s="12"/>
    </row>
    <row r="1914" spans="1:10" x14ac:dyDescent="0.25">
      <c r="A1914" s="17"/>
      <c r="B1914" s="12"/>
      <c r="C1914" s="16">
        <f>IF($B1914="","",IFERROR(INDEX('Products'!$B$6:$B$505,MATCH($B1914,'Products'!$A$6:$A$505,0)),"Unknown code"))</f>
      </c>
      <c r="D1914" s="12"/>
      <c r="E1914" s="14"/>
      <c r="F1914" s="14"/>
      <c r="G1914" s="15">
        <f>IF(OR($B1914="",$D1914=""),"",IF($F1914&lt;&gt;"",$F1914,IFERROR(IF($D1914="In",INDEX('Products'!$E$6:$E$505,MATCH($B1914,'Products'!$A$6:$A$505,0)),INDEX('Products'!$F$6:$F$505,MATCH($B1914,'Products'!$A$6:$A$505,0))),"")))</f>
      </c>
      <c r="H1914" s="15">
        <f>IF(OR($E1914="",$G1914=""),"",$E1914*$G1914)</f>
      </c>
      <c r="I1914" s="15">
        <f>IF(AND($D1914="Out",$E1914&lt;&gt;"",$G1914&lt;&gt;""),$E1914*($G1914-IFERROR(INDEX('Products'!$E$6:$E$505,MATCH($B1914,'Products'!$A$6:$A$505,0)),0)),"")</f>
      </c>
      <c r="J1914" s="12"/>
    </row>
    <row r="1915" spans="1:10" x14ac:dyDescent="0.25">
      <c r="A1915" s="17"/>
      <c r="B1915" s="12"/>
      <c r="C1915" s="16">
        <f>IF($B1915="","",IFERROR(INDEX('Products'!$B$6:$B$505,MATCH($B1915,'Products'!$A$6:$A$505,0)),"Unknown code"))</f>
      </c>
      <c r="D1915" s="12"/>
      <c r="E1915" s="14"/>
      <c r="F1915" s="14"/>
      <c r="G1915" s="15">
        <f>IF(OR($B1915="",$D1915=""),"",IF($F1915&lt;&gt;"",$F1915,IFERROR(IF($D1915="In",INDEX('Products'!$E$6:$E$505,MATCH($B1915,'Products'!$A$6:$A$505,0)),INDEX('Products'!$F$6:$F$505,MATCH($B1915,'Products'!$A$6:$A$505,0))),"")))</f>
      </c>
      <c r="H1915" s="15">
        <f>IF(OR($E1915="",$G1915=""),"",$E1915*$G1915)</f>
      </c>
      <c r="I1915" s="15">
        <f>IF(AND($D1915="Out",$E1915&lt;&gt;"",$G1915&lt;&gt;""),$E1915*($G1915-IFERROR(INDEX('Products'!$E$6:$E$505,MATCH($B1915,'Products'!$A$6:$A$505,0)),0)),"")</f>
      </c>
      <c r="J1915" s="12"/>
    </row>
    <row r="1916" spans="1:10" x14ac:dyDescent="0.25">
      <c r="A1916" s="17"/>
      <c r="B1916" s="12"/>
      <c r="C1916" s="16">
        <f>IF($B1916="","",IFERROR(INDEX('Products'!$B$6:$B$505,MATCH($B1916,'Products'!$A$6:$A$505,0)),"Unknown code"))</f>
      </c>
      <c r="D1916" s="12"/>
      <c r="E1916" s="14"/>
      <c r="F1916" s="14"/>
      <c r="G1916" s="15">
        <f>IF(OR($B1916="",$D1916=""),"",IF($F1916&lt;&gt;"",$F1916,IFERROR(IF($D1916="In",INDEX('Products'!$E$6:$E$505,MATCH($B1916,'Products'!$A$6:$A$505,0)),INDEX('Products'!$F$6:$F$505,MATCH($B1916,'Products'!$A$6:$A$505,0))),"")))</f>
      </c>
      <c r="H1916" s="15">
        <f>IF(OR($E1916="",$G1916=""),"",$E1916*$G1916)</f>
      </c>
      <c r="I1916" s="15">
        <f>IF(AND($D1916="Out",$E1916&lt;&gt;"",$G1916&lt;&gt;""),$E1916*($G1916-IFERROR(INDEX('Products'!$E$6:$E$505,MATCH($B1916,'Products'!$A$6:$A$505,0)),0)),"")</f>
      </c>
      <c r="J1916" s="12"/>
    </row>
    <row r="1917" spans="1:10" x14ac:dyDescent="0.25">
      <c r="A1917" s="17"/>
      <c r="B1917" s="12"/>
      <c r="C1917" s="16">
        <f>IF($B1917="","",IFERROR(INDEX('Products'!$B$6:$B$505,MATCH($B1917,'Products'!$A$6:$A$505,0)),"Unknown code"))</f>
      </c>
      <c r="D1917" s="12"/>
      <c r="E1917" s="14"/>
      <c r="F1917" s="14"/>
      <c r="G1917" s="15">
        <f>IF(OR($B1917="",$D1917=""),"",IF($F1917&lt;&gt;"",$F1917,IFERROR(IF($D1917="In",INDEX('Products'!$E$6:$E$505,MATCH($B1917,'Products'!$A$6:$A$505,0)),INDEX('Products'!$F$6:$F$505,MATCH($B1917,'Products'!$A$6:$A$505,0))),"")))</f>
      </c>
      <c r="H1917" s="15">
        <f>IF(OR($E1917="",$G1917=""),"",$E1917*$G1917)</f>
      </c>
      <c r="I1917" s="15">
        <f>IF(AND($D1917="Out",$E1917&lt;&gt;"",$G1917&lt;&gt;""),$E1917*($G1917-IFERROR(INDEX('Products'!$E$6:$E$505,MATCH($B1917,'Products'!$A$6:$A$505,0)),0)),"")</f>
      </c>
      <c r="J1917" s="12"/>
    </row>
    <row r="1918" spans="1:10" x14ac:dyDescent="0.25">
      <c r="A1918" s="17"/>
      <c r="B1918" s="12"/>
      <c r="C1918" s="16">
        <f>IF($B1918="","",IFERROR(INDEX('Products'!$B$6:$B$505,MATCH($B1918,'Products'!$A$6:$A$505,0)),"Unknown code"))</f>
      </c>
      <c r="D1918" s="12"/>
      <c r="E1918" s="14"/>
      <c r="F1918" s="14"/>
      <c r="G1918" s="15">
        <f>IF(OR($B1918="",$D1918=""),"",IF($F1918&lt;&gt;"",$F1918,IFERROR(IF($D1918="In",INDEX('Products'!$E$6:$E$505,MATCH($B1918,'Products'!$A$6:$A$505,0)),INDEX('Products'!$F$6:$F$505,MATCH($B1918,'Products'!$A$6:$A$505,0))),"")))</f>
      </c>
      <c r="H1918" s="15">
        <f>IF(OR($E1918="",$G1918=""),"",$E1918*$G1918)</f>
      </c>
      <c r="I1918" s="15">
        <f>IF(AND($D1918="Out",$E1918&lt;&gt;"",$G1918&lt;&gt;""),$E1918*($G1918-IFERROR(INDEX('Products'!$E$6:$E$505,MATCH($B1918,'Products'!$A$6:$A$505,0)),0)),"")</f>
      </c>
      <c r="J1918" s="12"/>
    </row>
    <row r="1919" spans="1:10" x14ac:dyDescent="0.25">
      <c r="A1919" s="17"/>
      <c r="B1919" s="12"/>
      <c r="C1919" s="16">
        <f>IF($B1919="","",IFERROR(INDEX('Products'!$B$6:$B$505,MATCH($B1919,'Products'!$A$6:$A$505,0)),"Unknown code"))</f>
      </c>
      <c r="D1919" s="12"/>
      <c r="E1919" s="14"/>
      <c r="F1919" s="14"/>
      <c r="G1919" s="15">
        <f>IF(OR($B1919="",$D1919=""),"",IF($F1919&lt;&gt;"",$F1919,IFERROR(IF($D1919="In",INDEX('Products'!$E$6:$E$505,MATCH($B1919,'Products'!$A$6:$A$505,0)),INDEX('Products'!$F$6:$F$505,MATCH($B1919,'Products'!$A$6:$A$505,0))),"")))</f>
      </c>
      <c r="H1919" s="15">
        <f>IF(OR($E1919="",$G1919=""),"",$E1919*$G1919)</f>
      </c>
      <c r="I1919" s="15">
        <f>IF(AND($D1919="Out",$E1919&lt;&gt;"",$G1919&lt;&gt;""),$E1919*($G1919-IFERROR(INDEX('Products'!$E$6:$E$505,MATCH($B1919,'Products'!$A$6:$A$505,0)),0)),"")</f>
      </c>
      <c r="J1919" s="12"/>
    </row>
    <row r="1920" spans="1:10" x14ac:dyDescent="0.25">
      <c r="A1920" s="17"/>
      <c r="B1920" s="12"/>
      <c r="C1920" s="16">
        <f>IF($B1920="","",IFERROR(INDEX('Products'!$B$6:$B$505,MATCH($B1920,'Products'!$A$6:$A$505,0)),"Unknown code"))</f>
      </c>
      <c r="D1920" s="12"/>
      <c r="E1920" s="14"/>
      <c r="F1920" s="14"/>
      <c r="G1920" s="15">
        <f>IF(OR($B1920="",$D1920=""),"",IF($F1920&lt;&gt;"",$F1920,IFERROR(IF($D1920="In",INDEX('Products'!$E$6:$E$505,MATCH($B1920,'Products'!$A$6:$A$505,0)),INDEX('Products'!$F$6:$F$505,MATCH($B1920,'Products'!$A$6:$A$505,0))),"")))</f>
      </c>
      <c r="H1920" s="15">
        <f>IF(OR($E1920="",$G1920=""),"",$E1920*$G1920)</f>
      </c>
      <c r="I1920" s="15">
        <f>IF(AND($D1920="Out",$E1920&lt;&gt;"",$G1920&lt;&gt;""),$E1920*($G1920-IFERROR(INDEX('Products'!$E$6:$E$505,MATCH($B1920,'Products'!$A$6:$A$505,0)),0)),"")</f>
      </c>
      <c r="J1920" s="12"/>
    </row>
    <row r="1921" spans="1:10" x14ac:dyDescent="0.25">
      <c r="A1921" s="17"/>
      <c r="B1921" s="12"/>
      <c r="C1921" s="16">
        <f>IF($B1921="","",IFERROR(INDEX('Products'!$B$6:$B$505,MATCH($B1921,'Products'!$A$6:$A$505,0)),"Unknown code"))</f>
      </c>
      <c r="D1921" s="12"/>
      <c r="E1921" s="14"/>
      <c r="F1921" s="14"/>
      <c r="G1921" s="15">
        <f>IF(OR($B1921="",$D1921=""),"",IF($F1921&lt;&gt;"",$F1921,IFERROR(IF($D1921="In",INDEX('Products'!$E$6:$E$505,MATCH($B1921,'Products'!$A$6:$A$505,0)),INDEX('Products'!$F$6:$F$505,MATCH($B1921,'Products'!$A$6:$A$505,0))),"")))</f>
      </c>
      <c r="H1921" s="15">
        <f>IF(OR($E1921="",$G1921=""),"",$E1921*$G1921)</f>
      </c>
      <c r="I1921" s="15">
        <f>IF(AND($D1921="Out",$E1921&lt;&gt;"",$G1921&lt;&gt;""),$E1921*($G1921-IFERROR(INDEX('Products'!$E$6:$E$505,MATCH($B1921,'Products'!$A$6:$A$505,0)),0)),"")</f>
      </c>
      <c r="J1921" s="12"/>
    </row>
    <row r="1922" spans="1:10" x14ac:dyDescent="0.25">
      <c r="A1922" s="17"/>
      <c r="B1922" s="12"/>
      <c r="C1922" s="16">
        <f>IF($B1922="","",IFERROR(INDEX('Products'!$B$6:$B$505,MATCH($B1922,'Products'!$A$6:$A$505,0)),"Unknown code"))</f>
      </c>
      <c r="D1922" s="12"/>
      <c r="E1922" s="14"/>
      <c r="F1922" s="14"/>
      <c r="G1922" s="15">
        <f>IF(OR($B1922="",$D1922=""),"",IF($F1922&lt;&gt;"",$F1922,IFERROR(IF($D1922="In",INDEX('Products'!$E$6:$E$505,MATCH($B1922,'Products'!$A$6:$A$505,0)),INDEX('Products'!$F$6:$F$505,MATCH($B1922,'Products'!$A$6:$A$505,0))),"")))</f>
      </c>
      <c r="H1922" s="15">
        <f>IF(OR($E1922="",$G1922=""),"",$E1922*$G1922)</f>
      </c>
      <c r="I1922" s="15">
        <f>IF(AND($D1922="Out",$E1922&lt;&gt;"",$G1922&lt;&gt;""),$E1922*($G1922-IFERROR(INDEX('Products'!$E$6:$E$505,MATCH($B1922,'Products'!$A$6:$A$505,0)),0)),"")</f>
      </c>
      <c r="J1922" s="12"/>
    </row>
    <row r="1923" spans="1:10" x14ac:dyDescent="0.25">
      <c r="A1923" s="17"/>
      <c r="B1923" s="12"/>
      <c r="C1923" s="16">
        <f>IF($B1923="","",IFERROR(INDEX('Products'!$B$6:$B$505,MATCH($B1923,'Products'!$A$6:$A$505,0)),"Unknown code"))</f>
      </c>
      <c r="D1923" s="12"/>
      <c r="E1923" s="14"/>
      <c r="F1923" s="14"/>
      <c r="G1923" s="15">
        <f>IF(OR($B1923="",$D1923=""),"",IF($F1923&lt;&gt;"",$F1923,IFERROR(IF($D1923="In",INDEX('Products'!$E$6:$E$505,MATCH($B1923,'Products'!$A$6:$A$505,0)),INDEX('Products'!$F$6:$F$505,MATCH($B1923,'Products'!$A$6:$A$505,0))),"")))</f>
      </c>
      <c r="H1923" s="15">
        <f>IF(OR($E1923="",$G1923=""),"",$E1923*$G1923)</f>
      </c>
      <c r="I1923" s="15">
        <f>IF(AND($D1923="Out",$E1923&lt;&gt;"",$G1923&lt;&gt;""),$E1923*($G1923-IFERROR(INDEX('Products'!$E$6:$E$505,MATCH($B1923,'Products'!$A$6:$A$505,0)),0)),"")</f>
      </c>
      <c r="J1923" s="12"/>
    </row>
    <row r="1924" spans="1:10" x14ac:dyDescent="0.25">
      <c r="A1924" s="17"/>
      <c r="B1924" s="12"/>
      <c r="C1924" s="16">
        <f>IF($B1924="","",IFERROR(INDEX('Products'!$B$6:$B$505,MATCH($B1924,'Products'!$A$6:$A$505,0)),"Unknown code"))</f>
      </c>
      <c r="D1924" s="12"/>
      <c r="E1924" s="14"/>
      <c r="F1924" s="14"/>
      <c r="G1924" s="15">
        <f>IF(OR($B1924="",$D1924=""),"",IF($F1924&lt;&gt;"",$F1924,IFERROR(IF($D1924="In",INDEX('Products'!$E$6:$E$505,MATCH($B1924,'Products'!$A$6:$A$505,0)),INDEX('Products'!$F$6:$F$505,MATCH($B1924,'Products'!$A$6:$A$505,0))),"")))</f>
      </c>
      <c r="H1924" s="15">
        <f>IF(OR($E1924="",$G1924=""),"",$E1924*$G1924)</f>
      </c>
      <c r="I1924" s="15">
        <f>IF(AND($D1924="Out",$E1924&lt;&gt;"",$G1924&lt;&gt;""),$E1924*($G1924-IFERROR(INDEX('Products'!$E$6:$E$505,MATCH($B1924,'Products'!$A$6:$A$505,0)),0)),"")</f>
      </c>
      <c r="J1924" s="12"/>
    </row>
    <row r="1925" spans="1:10" x14ac:dyDescent="0.25">
      <c r="A1925" s="17"/>
      <c r="B1925" s="12"/>
      <c r="C1925" s="16">
        <f>IF($B1925="","",IFERROR(INDEX('Products'!$B$6:$B$505,MATCH($B1925,'Products'!$A$6:$A$505,0)),"Unknown code"))</f>
      </c>
      <c r="D1925" s="12"/>
      <c r="E1925" s="14"/>
      <c r="F1925" s="14"/>
      <c r="G1925" s="15">
        <f>IF(OR($B1925="",$D1925=""),"",IF($F1925&lt;&gt;"",$F1925,IFERROR(IF($D1925="In",INDEX('Products'!$E$6:$E$505,MATCH($B1925,'Products'!$A$6:$A$505,0)),INDEX('Products'!$F$6:$F$505,MATCH($B1925,'Products'!$A$6:$A$505,0))),"")))</f>
      </c>
      <c r="H1925" s="15">
        <f>IF(OR($E1925="",$G1925=""),"",$E1925*$G1925)</f>
      </c>
      <c r="I1925" s="15">
        <f>IF(AND($D1925="Out",$E1925&lt;&gt;"",$G1925&lt;&gt;""),$E1925*($G1925-IFERROR(INDEX('Products'!$E$6:$E$505,MATCH($B1925,'Products'!$A$6:$A$505,0)),0)),"")</f>
      </c>
      <c r="J1925" s="12"/>
    </row>
    <row r="1926" spans="1:10" x14ac:dyDescent="0.25">
      <c r="A1926" s="17"/>
      <c r="B1926" s="12"/>
      <c r="C1926" s="16">
        <f>IF($B1926="","",IFERROR(INDEX('Products'!$B$6:$B$505,MATCH($B1926,'Products'!$A$6:$A$505,0)),"Unknown code"))</f>
      </c>
      <c r="D1926" s="12"/>
      <c r="E1926" s="14"/>
      <c r="F1926" s="14"/>
      <c r="G1926" s="15">
        <f>IF(OR($B1926="",$D1926=""),"",IF($F1926&lt;&gt;"",$F1926,IFERROR(IF($D1926="In",INDEX('Products'!$E$6:$E$505,MATCH($B1926,'Products'!$A$6:$A$505,0)),INDEX('Products'!$F$6:$F$505,MATCH($B1926,'Products'!$A$6:$A$505,0))),"")))</f>
      </c>
      <c r="H1926" s="15">
        <f>IF(OR($E1926="",$G1926=""),"",$E1926*$G1926)</f>
      </c>
      <c r="I1926" s="15">
        <f>IF(AND($D1926="Out",$E1926&lt;&gt;"",$G1926&lt;&gt;""),$E1926*($G1926-IFERROR(INDEX('Products'!$E$6:$E$505,MATCH($B1926,'Products'!$A$6:$A$505,0)),0)),"")</f>
      </c>
      <c r="J1926" s="12"/>
    </row>
    <row r="1927" spans="1:10" x14ac:dyDescent="0.25">
      <c r="A1927" s="17"/>
      <c r="B1927" s="12"/>
      <c r="C1927" s="16">
        <f>IF($B1927="","",IFERROR(INDEX('Products'!$B$6:$B$505,MATCH($B1927,'Products'!$A$6:$A$505,0)),"Unknown code"))</f>
      </c>
      <c r="D1927" s="12"/>
      <c r="E1927" s="14"/>
      <c r="F1927" s="14"/>
      <c r="G1927" s="15">
        <f>IF(OR($B1927="",$D1927=""),"",IF($F1927&lt;&gt;"",$F1927,IFERROR(IF($D1927="In",INDEX('Products'!$E$6:$E$505,MATCH($B1927,'Products'!$A$6:$A$505,0)),INDEX('Products'!$F$6:$F$505,MATCH($B1927,'Products'!$A$6:$A$505,0))),"")))</f>
      </c>
      <c r="H1927" s="15">
        <f>IF(OR($E1927="",$G1927=""),"",$E1927*$G1927)</f>
      </c>
      <c r="I1927" s="15">
        <f>IF(AND($D1927="Out",$E1927&lt;&gt;"",$G1927&lt;&gt;""),$E1927*($G1927-IFERROR(INDEX('Products'!$E$6:$E$505,MATCH($B1927,'Products'!$A$6:$A$505,0)),0)),"")</f>
      </c>
      <c r="J1927" s="12"/>
    </row>
    <row r="1928" spans="1:10" x14ac:dyDescent="0.25">
      <c r="A1928" s="17"/>
      <c r="B1928" s="12"/>
      <c r="C1928" s="16">
        <f>IF($B1928="","",IFERROR(INDEX('Products'!$B$6:$B$505,MATCH($B1928,'Products'!$A$6:$A$505,0)),"Unknown code"))</f>
      </c>
      <c r="D1928" s="12"/>
      <c r="E1928" s="14"/>
      <c r="F1928" s="14"/>
      <c r="G1928" s="15">
        <f>IF(OR($B1928="",$D1928=""),"",IF($F1928&lt;&gt;"",$F1928,IFERROR(IF($D1928="In",INDEX('Products'!$E$6:$E$505,MATCH($B1928,'Products'!$A$6:$A$505,0)),INDEX('Products'!$F$6:$F$505,MATCH($B1928,'Products'!$A$6:$A$505,0))),"")))</f>
      </c>
      <c r="H1928" s="15">
        <f>IF(OR($E1928="",$G1928=""),"",$E1928*$G1928)</f>
      </c>
      <c r="I1928" s="15">
        <f>IF(AND($D1928="Out",$E1928&lt;&gt;"",$G1928&lt;&gt;""),$E1928*($G1928-IFERROR(INDEX('Products'!$E$6:$E$505,MATCH($B1928,'Products'!$A$6:$A$505,0)),0)),"")</f>
      </c>
      <c r="J1928" s="12"/>
    </row>
    <row r="1929" spans="1:10" x14ac:dyDescent="0.25">
      <c r="A1929" s="17"/>
      <c r="B1929" s="12"/>
      <c r="C1929" s="16">
        <f>IF($B1929="","",IFERROR(INDEX('Products'!$B$6:$B$505,MATCH($B1929,'Products'!$A$6:$A$505,0)),"Unknown code"))</f>
      </c>
      <c r="D1929" s="12"/>
      <c r="E1929" s="14"/>
      <c r="F1929" s="14"/>
      <c r="G1929" s="15">
        <f>IF(OR($B1929="",$D1929=""),"",IF($F1929&lt;&gt;"",$F1929,IFERROR(IF($D1929="In",INDEX('Products'!$E$6:$E$505,MATCH($B1929,'Products'!$A$6:$A$505,0)),INDEX('Products'!$F$6:$F$505,MATCH($B1929,'Products'!$A$6:$A$505,0))),"")))</f>
      </c>
      <c r="H1929" s="15">
        <f>IF(OR($E1929="",$G1929=""),"",$E1929*$G1929)</f>
      </c>
      <c r="I1929" s="15">
        <f>IF(AND($D1929="Out",$E1929&lt;&gt;"",$G1929&lt;&gt;""),$E1929*($G1929-IFERROR(INDEX('Products'!$E$6:$E$505,MATCH($B1929,'Products'!$A$6:$A$505,0)),0)),"")</f>
      </c>
      <c r="J1929" s="12"/>
    </row>
    <row r="1930" spans="1:10" x14ac:dyDescent="0.25">
      <c r="A1930" s="17"/>
      <c r="B1930" s="12"/>
      <c r="C1930" s="16">
        <f>IF($B1930="","",IFERROR(INDEX('Products'!$B$6:$B$505,MATCH($B1930,'Products'!$A$6:$A$505,0)),"Unknown code"))</f>
      </c>
      <c r="D1930" s="12"/>
      <c r="E1930" s="14"/>
      <c r="F1930" s="14"/>
      <c r="G1930" s="15">
        <f>IF(OR($B1930="",$D1930=""),"",IF($F1930&lt;&gt;"",$F1930,IFERROR(IF($D1930="In",INDEX('Products'!$E$6:$E$505,MATCH($B1930,'Products'!$A$6:$A$505,0)),INDEX('Products'!$F$6:$F$505,MATCH($B1930,'Products'!$A$6:$A$505,0))),"")))</f>
      </c>
      <c r="H1930" s="15">
        <f>IF(OR($E1930="",$G1930=""),"",$E1930*$G1930)</f>
      </c>
      <c r="I1930" s="15">
        <f>IF(AND($D1930="Out",$E1930&lt;&gt;"",$G1930&lt;&gt;""),$E1930*($G1930-IFERROR(INDEX('Products'!$E$6:$E$505,MATCH($B1930,'Products'!$A$6:$A$505,0)),0)),"")</f>
      </c>
      <c r="J1930" s="12"/>
    </row>
    <row r="1931" spans="1:10" x14ac:dyDescent="0.25">
      <c r="A1931" s="17"/>
      <c r="B1931" s="12"/>
      <c r="C1931" s="16">
        <f>IF($B1931="","",IFERROR(INDEX('Products'!$B$6:$B$505,MATCH($B1931,'Products'!$A$6:$A$505,0)),"Unknown code"))</f>
      </c>
      <c r="D1931" s="12"/>
      <c r="E1931" s="14"/>
      <c r="F1931" s="14"/>
      <c r="G1931" s="15">
        <f>IF(OR($B1931="",$D1931=""),"",IF($F1931&lt;&gt;"",$F1931,IFERROR(IF($D1931="In",INDEX('Products'!$E$6:$E$505,MATCH($B1931,'Products'!$A$6:$A$505,0)),INDEX('Products'!$F$6:$F$505,MATCH($B1931,'Products'!$A$6:$A$505,0))),"")))</f>
      </c>
      <c r="H1931" s="15">
        <f>IF(OR($E1931="",$G1931=""),"",$E1931*$G1931)</f>
      </c>
      <c r="I1931" s="15">
        <f>IF(AND($D1931="Out",$E1931&lt;&gt;"",$G1931&lt;&gt;""),$E1931*($G1931-IFERROR(INDEX('Products'!$E$6:$E$505,MATCH($B1931,'Products'!$A$6:$A$505,0)),0)),"")</f>
      </c>
      <c r="J1931" s="12"/>
    </row>
    <row r="1932" spans="1:10" x14ac:dyDescent="0.25">
      <c r="A1932" s="17"/>
      <c r="B1932" s="12"/>
      <c r="C1932" s="16">
        <f>IF($B1932="","",IFERROR(INDEX('Products'!$B$6:$B$505,MATCH($B1932,'Products'!$A$6:$A$505,0)),"Unknown code"))</f>
      </c>
      <c r="D1932" s="12"/>
      <c r="E1932" s="14"/>
      <c r="F1932" s="14"/>
      <c r="G1932" s="15">
        <f>IF(OR($B1932="",$D1932=""),"",IF($F1932&lt;&gt;"",$F1932,IFERROR(IF($D1932="In",INDEX('Products'!$E$6:$E$505,MATCH($B1932,'Products'!$A$6:$A$505,0)),INDEX('Products'!$F$6:$F$505,MATCH($B1932,'Products'!$A$6:$A$505,0))),"")))</f>
      </c>
      <c r="H1932" s="15">
        <f>IF(OR($E1932="",$G1932=""),"",$E1932*$G1932)</f>
      </c>
      <c r="I1932" s="15">
        <f>IF(AND($D1932="Out",$E1932&lt;&gt;"",$G1932&lt;&gt;""),$E1932*($G1932-IFERROR(INDEX('Products'!$E$6:$E$505,MATCH($B1932,'Products'!$A$6:$A$505,0)),0)),"")</f>
      </c>
      <c r="J1932" s="12"/>
    </row>
    <row r="1933" spans="1:10" x14ac:dyDescent="0.25">
      <c r="A1933" s="17"/>
      <c r="B1933" s="12"/>
      <c r="C1933" s="16">
        <f>IF($B1933="","",IFERROR(INDEX('Products'!$B$6:$B$505,MATCH($B1933,'Products'!$A$6:$A$505,0)),"Unknown code"))</f>
      </c>
      <c r="D1933" s="12"/>
      <c r="E1933" s="14"/>
      <c r="F1933" s="14"/>
      <c r="G1933" s="15">
        <f>IF(OR($B1933="",$D1933=""),"",IF($F1933&lt;&gt;"",$F1933,IFERROR(IF($D1933="In",INDEX('Products'!$E$6:$E$505,MATCH($B1933,'Products'!$A$6:$A$505,0)),INDEX('Products'!$F$6:$F$505,MATCH($B1933,'Products'!$A$6:$A$505,0))),"")))</f>
      </c>
      <c r="H1933" s="15">
        <f>IF(OR($E1933="",$G1933=""),"",$E1933*$G1933)</f>
      </c>
      <c r="I1933" s="15">
        <f>IF(AND($D1933="Out",$E1933&lt;&gt;"",$G1933&lt;&gt;""),$E1933*($G1933-IFERROR(INDEX('Products'!$E$6:$E$505,MATCH($B1933,'Products'!$A$6:$A$505,0)),0)),"")</f>
      </c>
      <c r="J1933" s="12"/>
    </row>
    <row r="1934" spans="1:10" x14ac:dyDescent="0.25">
      <c r="A1934" s="17"/>
      <c r="B1934" s="12"/>
      <c r="C1934" s="16">
        <f>IF($B1934="","",IFERROR(INDEX('Products'!$B$6:$B$505,MATCH($B1934,'Products'!$A$6:$A$505,0)),"Unknown code"))</f>
      </c>
      <c r="D1934" s="12"/>
      <c r="E1934" s="14"/>
      <c r="F1934" s="14"/>
      <c r="G1934" s="15">
        <f>IF(OR($B1934="",$D1934=""),"",IF($F1934&lt;&gt;"",$F1934,IFERROR(IF($D1934="In",INDEX('Products'!$E$6:$E$505,MATCH($B1934,'Products'!$A$6:$A$505,0)),INDEX('Products'!$F$6:$F$505,MATCH($B1934,'Products'!$A$6:$A$505,0))),"")))</f>
      </c>
      <c r="H1934" s="15">
        <f>IF(OR($E1934="",$G1934=""),"",$E1934*$G1934)</f>
      </c>
      <c r="I1934" s="15">
        <f>IF(AND($D1934="Out",$E1934&lt;&gt;"",$G1934&lt;&gt;""),$E1934*($G1934-IFERROR(INDEX('Products'!$E$6:$E$505,MATCH($B1934,'Products'!$A$6:$A$505,0)),0)),"")</f>
      </c>
      <c r="J1934" s="12"/>
    </row>
    <row r="1935" spans="1:10" x14ac:dyDescent="0.25">
      <c r="A1935" s="17"/>
      <c r="B1935" s="12"/>
      <c r="C1935" s="16">
        <f>IF($B1935="","",IFERROR(INDEX('Products'!$B$6:$B$505,MATCH($B1935,'Products'!$A$6:$A$505,0)),"Unknown code"))</f>
      </c>
      <c r="D1935" s="12"/>
      <c r="E1935" s="14"/>
      <c r="F1935" s="14"/>
      <c r="G1935" s="15">
        <f>IF(OR($B1935="",$D1935=""),"",IF($F1935&lt;&gt;"",$F1935,IFERROR(IF($D1935="In",INDEX('Products'!$E$6:$E$505,MATCH($B1935,'Products'!$A$6:$A$505,0)),INDEX('Products'!$F$6:$F$505,MATCH($B1935,'Products'!$A$6:$A$505,0))),"")))</f>
      </c>
      <c r="H1935" s="15">
        <f>IF(OR($E1935="",$G1935=""),"",$E1935*$G1935)</f>
      </c>
      <c r="I1935" s="15">
        <f>IF(AND($D1935="Out",$E1935&lt;&gt;"",$G1935&lt;&gt;""),$E1935*($G1935-IFERROR(INDEX('Products'!$E$6:$E$505,MATCH($B1935,'Products'!$A$6:$A$505,0)),0)),"")</f>
      </c>
      <c r="J1935" s="12"/>
    </row>
    <row r="1936" spans="1:10" x14ac:dyDescent="0.25">
      <c r="A1936" s="17"/>
      <c r="B1936" s="12"/>
      <c r="C1936" s="16">
        <f>IF($B1936="","",IFERROR(INDEX('Products'!$B$6:$B$505,MATCH($B1936,'Products'!$A$6:$A$505,0)),"Unknown code"))</f>
      </c>
      <c r="D1936" s="12"/>
      <c r="E1936" s="14"/>
      <c r="F1936" s="14"/>
      <c r="G1936" s="15">
        <f>IF(OR($B1936="",$D1936=""),"",IF($F1936&lt;&gt;"",$F1936,IFERROR(IF($D1936="In",INDEX('Products'!$E$6:$E$505,MATCH($B1936,'Products'!$A$6:$A$505,0)),INDEX('Products'!$F$6:$F$505,MATCH($B1936,'Products'!$A$6:$A$505,0))),"")))</f>
      </c>
      <c r="H1936" s="15">
        <f>IF(OR($E1936="",$G1936=""),"",$E1936*$G1936)</f>
      </c>
      <c r="I1936" s="15">
        <f>IF(AND($D1936="Out",$E1936&lt;&gt;"",$G1936&lt;&gt;""),$E1936*($G1936-IFERROR(INDEX('Products'!$E$6:$E$505,MATCH($B1936,'Products'!$A$6:$A$505,0)),0)),"")</f>
      </c>
      <c r="J1936" s="12"/>
    </row>
    <row r="1937" spans="1:10" x14ac:dyDescent="0.25">
      <c r="A1937" s="17"/>
      <c r="B1937" s="12"/>
      <c r="C1937" s="16">
        <f>IF($B1937="","",IFERROR(INDEX('Products'!$B$6:$B$505,MATCH($B1937,'Products'!$A$6:$A$505,0)),"Unknown code"))</f>
      </c>
      <c r="D1937" s="12"/>
      <c r="E1937" s="14"/>
      <c r="F1937" s="14"/>
      <c r="G1937" s="15">
        <f>IF(OR($B1937="",$D1937=""),"",IF($F1937&lt;&gt;"",$F1937,IFERROR(IF($D1937="In",INDEX('Products'!$E$6:$E$505,MATCH($B1937,'Products'!$A$6:$A$505,0)),INDEX('Products'!$F$6:$F$505,MATCH($B1937,'Products'!$A$6:$A$505,0))),"")))</f>
      </c>
      <c r="H1937" s="15">
        <f>IF(OR($E1937="",$G1937=""),"",$E1937*$G1937)</f>
      </c>
      <c r="I1937" s="15">
        <f>IF(AND($D1937="Out",$E1937&lt;&gt;"",$G1937&lt;&gt;""),$E1937*($G1937-IFERROR(INDEX('Products'!$E$6:$E$505,MATCH($B1937,'Products'!$A$6:$A$505,0)),0)),"")</f>
      </c>
      <c r="J1937" s="12"/>
    </row>
    <row r="1938" spans="1:10" x14ac:dyDescent="0.25">
      <c r="A1938" s="17"/>
      <c r="B1938" s="12"/>
      <c r="C1938" s="16">
        <f>IF($B1938="","",IFERROR(INDEX('Products'!$B$6:$B$505,MATCH($B1938,'Products'!$A$6:$A$505,0)),"Unknown code"))</f>
      </c>
      <c r="D1938" s="12"/>
      <c r="E1938" s="14"/>
      <c r="F1938" s="14"/>
      <c r="G1938" s="15">
        <f>IF(OR($B1938="",$D1938=""),"",IF($F1938&lt;&gt;"",$F1938,IFERROR(IF($D1938="In",INDEX('Products'!$E$6:$E$505,MATCH($B1938,'Products'!$A$6:$A$505,0)),INDEX('Products'!$F$6:$F$505,MATCH($B1938,'Products'!$A$6:$A$505,0))),"")))</f>
      </c>
      <c r="H1938" s="15">
        <f>IF(OR($E1938="",$G1938=""),"",$E1938*$G1938)</f>
      </c>
      <c r="I1938" s="15">
        <f>IF(AND($D1938="Out",$E1938&lt;&gt;"",$G1938&lt;&gt;""),$E1938*($G1938-IFERROR(INDEX('Products'!$E$6:$E$505,MATCH($B1938,'Products'!$A$6:$A$505,0)),0)),"")</f>
      </c>
      <c r="J1938" s="12"/>
    </row>
    <row r="1939" spans="1:10" x14ac:dyDescent="0.25">
      <c r="A1939" s="17"/>
      <c r="B1939" s="12"/>
      <c r="C1939" s="16">
        <f>IF($B1939="","",IFERROR(INDEX('Products'!$B$6:$B$505,MATCH($B1939,'Products'!$A$6:$A$505,0)),"Unknown code"))</f>
      </c>
      <c r="D1939" s="12"/>
      <c r="E1939" s="14"/>
      <c r="F1939" s="14"/>
      <c r="G1939" s="15">
        <f>IF(OR($B1939="",$D1939=""),"",IF($F1939&lt;&gt;"",$F1939,IFERROR(IF($D1939="In",INDEX('Products'!$E$6:$E$505,MATCH($B1939,'Products'!$A$6:$A$505,0)),INDEX('Products'!$F$6:$F$505,MATCH($B1939,'Products'!$A$6:$A$505,0))),"")))</f>
      </c>
      <c r="H1939" s="15">
        <f>IF(OR($E1939="",$G1939=""),"",$E1939*$G1939)</f>
      </c>
      <c r="I1939" s="15">
        <f>IF(AND($D1939="Out",$E1939&lt;&gt;"",$G1939&lt;&gt;""),$E1939*($G1939-IFERROR(INDEX('Products'!$E$6:$E$505,MATCH($B1939,'Products'!$A$6:$A$505,0)),0)),"")</f>
      </c>
      <c r="J1939" s="12"/>
    </row>
    <row r="1940" spans="1:10" x14ac:dyDescent="0.25">
      <c r="A1940" s="17"/>
      <c r="B1940" s="12"/>
      <c r="C1940" s="16">
        <f>IF($B1940="","",IFERROR(INDEX('Products'!$B$6:$B$505,MATCH($B1940,'Products'!$A$6:$A$505,0)),"Unknown code"))</f>
      </c>
      <c r="D1940" s="12"/>
      <c r="E1940" s="14"/>
      <c r="F1940" s="14"/>
      <c r="G1940" s="15">
        <f>IF(OR($B1940="",$D1940=""),"",IF($F1940&lt;&gt;"",$F1940,IFERROR(IF($D1940="In",INDEX('Products'!$E$6:$E$505,MATCH($B1940,'Products'!$A$6:$A$505,0)),INDEX('Products'!$F$6:$F$505,MATCH($B1940,'Products'!$A$6:$A$505,0))),"")))</f>
      </c>
      <c r="H1940" s="15">
        <f>IF(OR($E1940="",$G1940=""),"",$E1940*$G1940)</f>
      </c>
      <c r="I1940" s="15">
        <f>IF(AND($D1940="Out",$E1940&lt;&gt;"",$G1940&lt;&gt;""),$E1940*($G1940-IFERROR(INDEX('Products'!$E$6:$E$505,MATCH($B1940,'Products'!$A$6:$A$505,0)),0)),"")</f>
      </c>
      <c r="J1940" s="12"/>
    </row>
    <row r="1941" spans="1:10" x14ac:dyDescent="0.25">
      <c r="A1941" s="17"/>
      <c r="B1941" s="12"/>
      <c r="C1941" s="16">
        <f>IF($B1941="","",IFERROR(INDEX('Products'!$B$6:$B$505,MATCH($B1941,'Products'!$A$6:$A$505,0)),"Unknown code"))</f>
      </c>
      <c r="D1941" s="12"/>
      <c r="E1941" s="14"/>
      <c r="F1941" s="14"/>
      <c r="G1941" s="15">
        <f>IF(OR($B1941="",$D1941=""),"",IF($F1941&lt;&gt;"",$F1941,IFERROR(IF($D1941="In",INDEX('Products'!$E$6:$E$505,MATCH($B1941,'Products'!$A$6:$A$505,0)),INDEX('Products'!$F$6:$F$505,MATCH($B1941,'Products'!$A$6:$A$505,0))),"")))</f>
      </c>
      <c r="H1941" s="15">
        <f>IF(OR($E1941="",$G1941=""),"",$E1941*$G1941)</f>
      </c>
      <c r="I1941" s="15">
        <f>IF(AND($D1941="Out",$E1941&lt;&gt;"",$G1941&lt;&gt;""),$E1941*($G1941-IFERROR(INDEX('Products'!$E$6:$E$505,MATCH($B1941,'Products'!$A$6:$A$505,0)),0)),"")</f>
      </c>
      <c r="J1941" s="12"/>
    </row>
    <row r="1942" spans="1:10" x14ac:dyDescent="0.25">
      <c r="A1942" s="17"/>
      <c r="B1942" s="12"/>
      <c r="C1942" s="16">
        <f>IF($B1942="","",IFERROR(INDEX('Products'!$B$6:$B$505,MATCH($B1942,'Products'!$A$6:$A$505,0)),"Unknown code"))</f>
      </c>
      <c r="D1942" s="12"/>
      <c r="E1942" s="14"/>
      <c r="F1942" s="14"/>
      <c r="G1942" s="15">
        <f>IF(OR($B1942="",$D1942=""),"",IF($F1942&lt;&gt;"",$F1942,IFERROR(IF($D1942="In",INDEX('Products'!$E$6:$E$505,MATCH($B1942,'Products'!$A$6:$A$505,0)),INDEX('Products'!$F$6:$F$505,MATCH($B1942,'Products'!$A$6:$A$505,0))),"")))</f>
      </c>
      <c r="H1942" s="15">
        <f>IF(OR($E1942="",$G1942=""),"",$E1942*$G1942)</f>
      </c>
      <c r="I1942" s="15">
        <f>IF(AND($D1942="Out",$E1942&lt;&gt;"",$G1942&lt;&gt;""),$E1942*($G1942-IFERROR(INDEX('Products'!$E$6:$E$505,MATCH($B1942,'Products'!$A$6:$A$505,0)),0)),"")</f>
      </c>
      <c r="J1942" s="12"/>
    </row>
    <row r="1943" spans="1:10" x14ac:dyDescent="0.25">
      <c r="A1943" s="17"/>
      <c r="B1943" s="12"/>
      <c r="C1943" s="16">
        <f>IF($B1943="","",IFERROR(INDEX('Products'!$B$6:$B$505,MATCH($B1943,'Products'!$A$6:$A$505,0)),"Unknown code"))</f>
      </c>
      <c r="D1943" s="12"/>
      <c r="E1943" s="14"/>
      <c r="F1943" s="14"/>
      <c r="G1943" s="15">
        <f>IF(OR($B1943="",$D1943=""),"",IF($F1943&lt;&gt;"",$F1943,IFERROR(IF($D1943="In",INDEX('Products'!$E$6:$E$505,MATCH($B1943,'Products'!$A$6:$A$505,0)),INDEX('Products'!$F$6:$F$505,MATCH($B1943,'Products'!$A$6:$A$505,0))),"")))</f>
      </c>
      <c r="H1943" s="15">
        <f>IF(OR($E1943="",$G1943=""),"",$E1943*$G1943)</f>
      </c>
      <c r="I1943" s="15">
        <f>IF(AND($D1943="Out",$E1943&lt;&gt;"",$G1943&lt;&gt;""),$E1943*($G1943-IFERROR(INDEX('Products'!$E$6:$E$505,MATCH($B1943,'Products'!$A$6:$A$505,0)),0)),"")</f>
      </c>
      <c r="J1943" s="12"/>
    </row>
    <row r="1944" spans="1:10" x14ac:dyDescent="0.25">
      <c r="A1944" s="17"/>
      <c r="B1944" s="12"/>
      <c r="C1944" s="16">
        <f>IF($B1944="","",IFERROR(INDEX('Products'!$B$6:$B$505,MATCH($B1944,'Products'!$A$6:$A$505,0)),"Unknown code"))</f>
      </c>
      <c r="D1944" s="12"/>
      <c r="E1944" s="14"/>
      <c r="F1944" s="14"/>
      <c r="G1944" s="15">
        <f>IF(OR($B1944="",$D1944=""),"",IF($F1944&lt;&gt;"",$F1944,IFERROR(IF($D1944="In",INDEX('Products'!$E$6:$E$505,MATCH($B1944,'Products'!$A$6:$A$505,0)),INDEX('Products'!$F$6:$F$505,MATCH($B1944,'Products'!$A$6:$A$505,0))),"")))</f>
      </c>
      <c r="H1944" s="15">
        <f>IF(OR($E1944="",$G1944=""),"",$E1944*$G1944)</f>
      </c>
      <c r="I1944" s="15">
        <f>IF(AND($D1944="Out",$E1944&lt;&gt;"",$G1944&lt;&gt;""),$E1944*($G1944-IFERROR(INDEX('Products'!$E$6:$E$505,MATCH($B1944,'Products'!$A$6:$A$505,0)),0)),"")</f>
      </c>
      <c r="J1944" s="12"/>
    </row>
    <row r="1945" spans="1:10" x14ac:dyDescent="0.25">
      <c r="A1945" s="17"/>
      <c r="B1945" s="12"/>
      <c r="C1945" s="16">
        <f>IF($B1945="","",IFERROR(INDEX('Products'!$B$6:$B$505,MATCH($B1945,'Products'!$A$6:$A$505,0)),"Unknown code"))</f>
      </c>
      <c r="D1945" s="12"/>
      <c r="E1945" s="14"/>
      <c r="F1945" s="14"/>
      <c r="G1945" s="15">
        <f>IF(OR($B1945="",$D1945=""),"",IF($F1945&lt;&gt;"",$F1945,IFERROR(IF($D1945="In",INDEX('Products'!$E$6:$E$505,MATCH($B1945,'Products'!$A$6:$A$505,0)),INDEX('Products'!$F$6:$F$505,MATCH($B1945,'Products'!$A$6:$A$505,0))),"")))</f>
      </c>
      <c r="H1945" s="15">
        <f>IF(OR($E1945="",$G1945=""),"",$E1945*$G1945)</f>
      </c>
      <c r="I1945" s="15">
        <f>IF(AND($D1945="Out",$E1945&lt;&gt;"",$G1945&lt;&gt;""),$E1945*($G1945-IFERROR(INDEX('Products'!$E$6:$E$505,MATCH($B1945,'Products'!$A$6:$A$505,0)),0)),"")</f>
      </c>
      <c r="J1945" s="12"/>
    </row>
    <row r="1946" spans="1:10" x14ac:dyDescent="0.25">
      <c r="A1946" s="17"/>
      <c r="B1946" s="12"/>
      <c r="C1946" s="16">
        <f>IF($B1946="","",IFERROR(INDEX('Products'!$B$6:$B$505,MATCH($B1946,'Products'!$A$6:$A$505,0)),"Unknown code"))</f>
      </c>
      <c r="D1946" s="12"/>
      <c r="E1946" s="14"/>
      <c r="F1946" s="14"/>
      <c r="G1946" s="15">
        <f>IF(OR($B1946="",$D1946=""),"",IF($F1946&lt;&gt;"",$F1946,IFERROR(IF($D1946="In",INDEX('Products'!$E$6:$E$505,MATCH($B1946,'Products'!$A$6:$A$505,0)),INDEX('Products'!$F$6:$F$505,MATCH($B1946,'Products'!$A$6:$A$505,0))),"")))</f>
      </c>
      <c r="H1946" s="15">
        <f>IF(OR($E1946="",$G1946=""),"",$E1946*$G1946)</f>
      </c>
      <c r="I1946" s="15">
        <f>IF(AND($D1946="Out",$E1946&lt;&gt;"",$G1946&lt;&gt;""),$E1946*($G1946-IFERROR(INDEX('Products'!$E$6:$E$505,MATCH($B1946,'Products'!$A$6:$A$505,0)),0)),"")</f>
      </c>
      <c r="J1946" s="12"/>
    </row>
    <row r="1947" spans="1:10" x14ac:dyDescent="0.25">
      <c r="A1947" s="17"/>
      <c r="B1947" s="12"/>
      <c r="C1947" s="16">
        <f>IF($B1947="","",IFERROR(INDEX('Products'!$B$6:$B$505,MATCH($B1947,'Products'!$A$6:$A$505,0)),"Unknown code"))</f>
      </c>
      <c r="D1947" s="12"/>
      <c r="E1947" s="14"/>
      <c r="F1947" s="14"/>
      <c r="G1947" s="15">
        <f>IF(OR($B1947="",$D1947=""),"",IF($F1947&lt;&gt;"",$F1947,IFERROR(IF($D1947="In",INDEX('Products'!$E$6:$E$505,MATCH($B1947,'Products'!$A$6:$A$505,0)),INDEX('Products'!$F$6:$F$505,MATCH($B1947,'Products'!$A$6:$A$505,0))),"")))</f>
      </c>
      <c r="H1947" s="15">
        <f>IF(OR($E1947="",$G1947=""),"",$E1947*$G1947)</f>
      </c>
      <c r="I1947" s="15">
        <f>IF(AND($D1947="Out",$E1947&lt;&gt;"",$G1947&lt;&gt;""),$E1947*($G1947-IFERROR(INDEX('Products'!$E$6:$E$505,MATCH($B1947,'Products'!$A$6:$A$505,0)),0)),"")</f>
      </c>
      <c r="J1947" s="12"/>
    </row>
    <row r="1948" spans="1:10" x14ac:dyDescent="0.25">
      <c r="A1948" s="17"/>
      <c r="B1948" s="12"/>
      <c r="C1948" s="16">
        <f>IF($B1948="","",IFERROR(INDEX('Products'!$B$6:$B$505,MATCH($B1948,'Products'!$A$6:$A$505,0)),"Unknown code"))</f>
      </c>
      <c r="D1948" s="12"/>
      <c r="E1948" s="14"/>
      <c r="F1948" s="14"/>
      <c r="G1948" s="15">
        <f>IF(OR($B1948="",$D1948=""),"",IF($F1948&lt;&gt;"",$F1948,IFERROR(IF($D1948="In",INDEX('Products'!$E$6:$E$505,MATCH($B1948,'Products'!$A$6:$A$505,0)),INDEX('Products'!$F$6:$F$505,MATCH($B1948,'Products'!$A$6:$A$505,0))),"")))</f>
      </c>
      <c r="H1948" s="15">
        <f>IF(OR($E1948="",$G1948=""),"",$E1948*$G1948)</f>
      </c>
      <c r="I1948" s="15">
        <f>IF(AND($D1948="Out",$E1948&lt;&gt;"",$G1948&lt;&gt;""),$E1948*($G1948-IFERROR(INDEX('Products'!$E$6:$E$505,MATCH($B1948,'Products'!$A$6:$A$505,0)),0)),"")</f>
      </c>
      <c r="J1948" s="12"/>
    </row>
    <row r="1949" spans="1:10" x14ac:dyDescent="0.25">
      <c r="A1949" s="17"/>
      <c r="B1949" s="12"/>
      <c r="C1949" s="16">
        <f>IF($B1949="","",IFERROR(INDEX('Products'!$B$6:$B$505,MATCH($B1949,'Products'!$A$6:$A$505,0)),"Unknown code"))</f>
      </c>
      <c r="D1949" s="12"/>
      <c r="E1949" s="14"/>
      <c r="F1949" s="14"/>
      <c r="G1949" s="15">
        <f>IF(OR($B1949="",$D1949=""),"",IF($F1949&lt;&gt;"",$F1949,IFERROR(IF($D1949="In",INDEX('Products'!$E$6:$E$505,MATCH($B1949,'Products'!$A$6:$A$505,0)),INDEX('Products'!$F$6:$F$505,MATCH($B1949,'Products'!$A$6:$A$505,0))),"")))</f>
      </c>
      <c r="H1949" s="15">
        <f>IF(OR($E1949="",$G1949=""),"",$E1949*$G1949)</f>
      </c>
      <c r="I1949" s="15">
        <f>IF(AND($D1949="Out",$E1949&lt;&gt;"",$G1949&lt;&gt;""),$E1949*($G1949-IFERROR(INDEX('Products'!$E$6:$E$505,MATCH($B1949,'Products'!$A$6:$A$505,0)),0)),"")</f>
      </c>
      <c r="J1949" s="12"/>
    </row>
    <row r="1950" spans="1:10" x14ac:dyDescent="0.25">
      <c r="A1950" s="17"/>
      <c r="B1950" s="12"/>
      <c r="C1950" s="16">
        <f>IF($B1950="","",IFERROR(INDEX('Products'!$B$6:$B$505,MATCH($B1950,'Products'!$A$6:$A$505,0)),"Unknown code"))</f>
      </c>
      <c r="D1950" s="12"/>
      <c r="E1950" s="14"/>
      <c r="F1950" s="14"/>
      <c r="G1950" s="15">
        <f>IF(OR($B1950="",$D1950=""),"",IF($F1950&lt;&gt;"",$F1950,IFERROR(IF($D1950="In",INDEX('Products'!$E$6:$E$505,MATCH($B1950,'Products'!$A$6:$A$505,0)),INDEX('Products'!$F$6:$F$505,MATCH($B1950,'Products'!$A$6:$A$505,0))),"")))</f>
      </c>
      <c r="H1950" s="15">
        <f>IF(OR($E1950="",$G1950=""),"",$E1950*$G1950)</f>
      </c>
      <c r="I1950" s="15">
        <f>IF(AND($D1950="Out",$E1950&lt;&gt;"",$G1950&lt;&gt;""),$E1950*($G1950-IFERROR(INDEX('Products'!$E$6:$E$505,MATCH($B1950,'Products'!$A$6:$A$505,0)),0)),"")</f>
      </c>
      <c r="J1950" s="12"/>
    </row>
    <row r="1951" spans="1:10" x14ac:dyDescent="0.25">
      <c r="A1951" s="17"/>
      <c r="B1951" s="12"/>
      <c r="C1951" s="16">
        <f>IF($B1951="","",IFERROR(INDEX('Products'!$B$6:$B$505,MATCH($B1951,'Products'!$A$6:$A$505,0)),"Unknown code"))</f>
      </c>
      <c r="D1951" s="12"/>
      <c r="E1951" s="14"/>
      <c r="F1951" s="14"/>
      <c r="G1951" s="15">
        <f>IF(OR($B1951="",$D1951=""),"",IF($F1951&lt;&gt;"",$F1951,IFERROR(IF($D1951="In",INDEX('Products'!$E$6:$E$505,MATCH($B1951,'Products'!$A$6:$A$505,0)),INDEX('Products'!$F$6:$F$505,MATCH($B1951,'Products'!$A$6:$A$505,0))),"")))</f>
      </c>
      <c r="H1951" s="15">
        <f>IF(OR($E1951="",$G1951=""),"",$E1951*$G1951)</f>
      </c>
      <c r="I1951" s="15">
        <f>IF(AND($D1951="Out",$E1951&lt;&gt;"",$G1951&lt;&gt;""),$E1951*($G1951-IFERROR(INDEX('Products'!$E$6:$E$505,MATCH($B1951,'Products'!$A$6:$A$505,0)),0)),"")</f>
      </c>
      <c r="J1951" s="12"/>
    </row>
    <row r="1952" spans="1:10" x14ac:dyDescent="0.25">
      <c r="A1952" s="17"/>
      <c r="B1952" s="12"/>
      <c r="C1952" s="16">
        <f>IF($B1952="","",IFERROR(INDEX('Products'!$B$6:$B$505,MATCH($B1952,'Products'!$A$6:$A$505,0)),"Unknown code"))</f>
      </c>
      <c r="D1952" s="12"/>
      <c r="E1952" s="14"/>
      <c r="F1952" s="14"/>
      <c r="G1952" s="15">
        <f>IF(OR($B1952="",$D1952=""),"",IF($F1952&lt;&gt;"",$F1952,IFERROR(IF($D1952="In",INDEX('Products'!$E$6:$E$505,MATCH($B1952,'Products'!$A$6:$A$505,0)),INDEX('Products'!$F$6:$F$505,MATCH($B1952,'Products'!$A$6:$A$505,0))),"")))</f>
      </c>
      <c r="H1952" s="15">
        <f>IF(OR($E1952="",$G1952=""),"",$E1952*$G1952)</f>
      </c>
      <c r="I1952" s="15">
        <f>IF(AND($D1952="Out",$E1952&lt;&gt;"",$G1952&lt;&gt;""),$E1952*($G1952-IFERROR(INDEX('Products'!$E$6:$E$505,MATCH($B1952,'Products'!$A$6:$A$505,0)),0)),"")</f>
      </c>
      <c r="J1952" s="12"/>
    </row>
    <row r="1953" spans="1:10" x14ac:dyDescent="0.25">
      <c r="A1953" s="17"/>
      <c r="B1953" s="12"/>
      <c r="C1953" s="16">
        <f>IF($B1953="","",IFERROR(INDEX('Products'!$B$6:$B$505,MATCH($B1953,'Products'!$A$6:$A$505,0)),"Unknown code"))</f>
      </c>
      <c r="D1953" s="12"/>
      <c r="E1953" s="14"/>
      <c r="F1953" s="14"/>
      <c r="G1953" s="15">
        <f>IF(OR($B1953="",$D1953=""),"",IF($F1953&lt;&gt;"",$F1953,IFERROR(IF($D1953="In",INDEX('Products'!$E$6:$E$505,MATCH($B1953,'Products'!$A$6:$A$505,0)),INDEX('Products'!$F$6:$F$505,MATCH($B1953,'Products'!$A$6:$A$505,0))),"")))</f>
      </c>
      <c r="H1953" s="15">
        <f>IF(OR($E1953="",$G1953=""),"",$E1953*$G1953)</f>
      </c>
      <c r="I1953" s="15">
        <f>IF(AND($D1953="Out",$E1953&lt;&gt;"",$G1953&lt;&gt;""),$E1953*($G1953-IFERROR(INDEX('Products'!$E$6:$E$505,MATCH($B1953,'Products'!$A$6:$A$505,0)),0)),"")</f>
      </c>
      <c r="J1953" s="12"/>
    </row>
    <row r="1954" spans="1:10" x14ac:dyDescent="0.25">
      <c r="A1954" s="17"/>
      <c r="B1954" s="12"/>
      <c r="C1954" s="16">
        <f>IF($B1954="","",IFERROR(INDEX('Products'!$B$6:$B$505,MATCH($B1954,'Products'!$A$6:$A$505,0)),"Unknown code"))</f>
      </c>
      <c r="D1954" s="12"/>
      <c r="E1954" s="14"/>
      <c r="F1954" s="14"/>
      <c r="G1954" s="15">
        <f>IF(OR($B1954="",$D1954=""),"",IF($F1954&lt;&gt;"",$F1954,IFERROR(IF($D1954="In",INDEX('Products'!$E$6:$E$505,MATCH($B1954,'Products'!$A$6:$A$505,0)),INDEX('Products'!$F$6:$F$505,MATCH($B1954,'Products'!$A$6:$A$505,0))),"")))</f>
      </c>
      <c r="H1954" s="15">
        <f>IF(OR($E1954="",$G1954=""),"",$E1954*$G1954)</f>
      </c>
      <c r="I1954" s="15">
        <f>IF(AND($D1954="Out",$E1954&lt;&gt;"",$G1954&lt;&gt;""),$E1954*($G1954-IFERROR(INDEX('Products'!$E$6:$E$505,MATCH($B1954,'Products'!$A$6:$A$505,0)),0)),"")</f>
      </c>
      <c r="J1954" s="12"/>
    </row>
    <row r="1955" spans="1:10" x14ac:dyDescent="0.25">
      <c r="A1955" s="17"/>
      <c r="B1955" s="12"/>
      <c r="C1955" s="16">
        <f>IF($B1955="","",IFERROR(INDEX('Products'!$B$6:$B$505,MATCH($B1955,'Products'!$A$6:$A$505,0)),"Unknown code"))</f>
      </c>
      <c r="D1955" s="12"/>
      <c r="E1955" s="14"/>
      <c r="F1955" s="14"/>
      <c r="G1955" s="15">
        <f>IF(OR($B1955="",$D1955=""),"",IF($F1955&lt;&gt;"",$F1955,IFERROR(IF($D1955="In",INDEX('Products'!$E$6:$E$505,MATCH($B1955,'Products'!$A$6:$A$505,0)),INDEX('Products'!$F$6:$F$505,MATCH($B1955,'Products'!$A$6:$A$505,0))),"")))</f>
      </c>
      <c r="H1955" s="15">
        <f>IF(OR($E1955="",$G1955=""),"",$E1955*$G1955)</f>
      </c>
      <c r="I1955" s="15">
        <f>IF(AND($D1955="Out",$E1955&lt;&gt;"",$G1955&lt;&gt;""),$E1955*($G1955-IFERROR(INDEX('Products'!$E$6:$E$505,MATCH($B1955,'Products'!$A$6:$A$505,0)),0)),"")</f>
      </c>
      <c r="J1955" s="12"/>
    </row>
    <row r="1956" spans="1:10" x14ac:dyDescent="0.25">
      <c r="A1956" s="17"/>
      <c r="B1956" s="12"/>
      <c r="C1956" s="16">
        <f>IF($B1956="","",IFERROR(INDEX('Products'!$B$6:$B$505,MATCH($B1956,'Products'!$A$6:$A$505,0)),"Unknown code"))</f>
      </c>
      <c r="D1956" s="12"/>
      <c r="E1956" s="14"/>
      <c r="F1956" s="14"/>
      <c r="G1956" s="15">
        <f>IF(OR($B1956="",$D1956=""),"",IF($F1956&lt;&gt;"",$F1956,IFERROR(IF($D1956="In",INDEX('Products'!$E$6:$E$505,MATCH($B1956,'Products'!$A$6:$A$505,0)),INDEX('Products'!$F$6:$F$505,MATCH($B1956,'Products'!$A$6:$A$505,0))),"")))</f>
      </c>
      <c r="H1956" s="15">
        <f>IF(OR($E1956="",$G1956=""),"",$E1956*$G1956)</f>
      </c>
      <c r="I1956" s="15">
        <f>IF(AND($D1956="Out",$E1956&lt;&gt;"",$G1956&lt;&gt;""),$E1956*($G1956-IFERROR(INDEX('Products'!$E$6:$E$505,MATCH($B1956,'Products'!$A$6:$A$505,0)),0)),"")</f>
      </c>
      <c r="J1956" s="12"/>
    </row>
    <row r="1957" spans="1:10" x14ac:dyDescent="0.25">
      <c r="A1957" s="17"/>
      <c r="B1957" s="12"/>
      <c r="C1957" s="16">
        <f>IF($B1957="","",IFERROR(INDEX('Products'!$B$6:$B$505,MATCH($B1957,'Products'!$A$6:$A$505,0)),"Unknown code"))</f>
      </c>
      <c r="D1957" s="12"/>
      <c r="E1957" s="14"/>
      <c r="F1957" s="14"/>
      <c r="G1957" s="15">
        <f>IF(OR($B1957="",$D1957=""),"",IF($F1957&lt;&gt;"",$F1957,IFERROR(IF($D1957="In",INDEX('Products'!$E$6:$E$505,MATCH($B1957,'Products'!$A$6:$A$505,0)),INDEX('Products'!$F$6:$F$505,MATCH($B1957,'Products'!$A$6:$A$505,0))),"")))</f>
      </c>
      <c r="H1957" s="15">
        <f>IF(OR($E1957="",$G1957=""),"",$E1957*$G1957)</f>
      </c>
      <c r="I1957" s="15">
        <f>IF(AND($D1957="Out",$E1957&lt;&gt;"",$G1957&lt;&gt;""),$E1957*($G1957-IFERROR(INDEX('Products'!$E$6:$E$505,MATCH($B1957,'Products'!$A$6:$A$505,0)),0)),"")</f>
      </c>
      <c r="J1957" s="12"/>
    </row>
    <row r="1958" spans="1:10" x14ac:dyDescent="0.25">
      <c r="A1958" s="17"/>
      <c r="B1958" s="12"/>
      <c r="C1958" s="16">
        <f>IF($B1958="","",IFERROR(INDEX('Products'!$B$6:$B$505,MATCH($B1958,'Products'!$A$6:$A$505,0)),"Unknown code"))</f>
      </c>
      <c r="D1958" s="12"/>
      <c r="E1958" s="14"/>
      <c r="F1958" s="14"/>
      <c r="G1958" s="15">
        <f>IF(OR($B1958="",$D1958=""),"",IF($F1958&lt;&gt;"",$F1958,IFERROR(IF($D1958="In",INDEX('Products'!$E$6:$E$505,MATCH($B1958,'Products'!$A$6:$A$505,0)),INDEX('Products'!$F$6:$F$505,MATCH($B1958,'Products'!$A$6:$A$505,0))),"")))</f>
      </c>
      <c r="H1958" s="15">
        <f>IF(OR($E1958="",$G1958=""),"",$E1958*$G1958)</f>
      </c>
      <c r="I1958" s="15">
        <f>IF(AND($D1958="Out",$E1958&lt;&gt;"",$G1958&lt;&gt;""),$E1958*($G1958-IFERROR(INDEX('Products'!$E$6:$E$505,MATCH($B1958,'Products'!$A$6:$A$505,0)),0)),"")</f>
      </c>
      <c r="J1958" s="12"/>
    </row>
    <row r="1959" spans="1:10" x14ac:dyDescent="0.25">
      <c r="A1959" s="17"/>
      <c r="B1959" s="12"/>
      <c r="C1959" s="16">
        <f>IF($B1959="","",IFERROR(INDEX('Products'!$B$6:$B$505,MATCH($B1959,'Products'!$A$6:$A$505,0)),"Unknown code"))</f>
      </c>
      <c r="D1959" s="12"/>
      <c r="E1959" s="14"/>
      <c r="F1959" s="14"/>
      <c r="G1959" s="15">
        <f>IF(OR($B1959="",$D1959=""),"",IF($F1959&lt;&gt;"",$F1959,IFERROR(IF($D1959="In",INDEX('Products'!$E$6:$E$505,MATCH($B1959,'Products'!$A$6:$A$505,0)),INDEX('Products'!$F$6:$F$505,MATCH($B1959,'Products'!$A$6:$A$505,0))),"")))</f>
      </c>
      <c r="H1959" s="15">
        <f>IF(OR($E1959="",$G1959=""),"",$E1959*$G1959)</f>
      </c>
      <c r="I1959" s="15">
        <f>IF(AND($D1959="Out",$E1959&lt;&gt;"",$G1959&lt;&gt;""),$E1959*($G1959-IFERROR(INDEX('Products'!$E$6:$E$505,MATCH($B1959,'Products'!$A$6:$A$505,0)),0)),"")</f>
      </c>
      <c r="J1959" s="12"/>
    </row>
    <row r="1960" spans="1:10" x14ac:dyDescent="0.25">
      <c r="A1960" s="17"/>
      <c r="B1960" s="12"/>
      <c r="C1960" s="16">
        <f>IF($B1960="","",IFERROR(INDEX('Products'!$B$6:$B$505,MATCH($B1960,'Products'!$A$6:$A$505,0)),"Unknown code"))</f>
      </c>
      <c r="D1960" s="12"/>
      <c r="E1960" s="14"/>
      <c r="F1960" s="14"/>
      <c r="G1960" s="15">
        <f>IF(OR($B1960="",$D1960=""),"",IF($F1960&lt;&gt;"",$F1960,IFERROR(IF($D1960="In",INDEX('Products'!$E$6:$E$505,MATCH($B1960,'Products'!$A$6:$A$505,0)),INDEX('Products'!$F$6:$F$505,MATCH($B1960,'Products'!$A$6:$A$505,0))),"")))</f>
      </c>
      <c r="H1960" s="15">
        <f>IF(OR($E1960="",$G1960=""),"",$E1960*$G1960)</f>
      </c>
      <c r="I1960" s="15">
        <f>IF(AND($D1960="Out",$E1960&lt;&gt;"",$G1960&lt;&gt;""),$E1960*($G1960-IFERROR(INDEX('Products'!$E$6:$E$505,MATCH($B1960,'Products'!$A$6:$A$505,0)),0)),"")</f>
      </c>
      <c r="J1960" s="12"/>
    </row>
    <row r="1961" spans="1:10" x14ac:dyDescent="0.25">
      <c r="A1961" s="17"/>
      <c r="B1961" s="12"/>
      <c r="C1961" s="16">
        <f>IF($B1961="","",IFERROR(INDEX('Products'!$B$6:$B$505,MATCH($B1961,'Products'!$A$6:$A$505,0)),"Unknown code"))</f>
      </c>
      <c r="D1961" s="12"/>
      <c r="E1961" s="14"/>
      <c r="F1961" s="14"/>
      <c r="G1961" s="15">
        <f>IF(OR($B1961="",$D1961=""),"",IF($F1961&lt;&gt;"",$F1961,IFERROR(IF($D1961="In",INDEX('Products'!$E$6:$E$505,MATCH($B1961,'Products'!$A$6:$A$505,0)),INDEX('Products'!$F$6:$F$505,MATCH($B1961,'Products'!$A$6:$A$505,0))),"")))</f>
      </c>
      <c r="H1961" s="15">
        <f>IF(OR($E1961="",$G1961=""),"",$E1961*$G1961)</f>
      </c>
      <c r="I1961" s="15">
        <f>IF(AND($D1961="Out",$E1961&lt;&gt;"",$G1961&lt;&gt;""),$E1961*($G1961-IFERROR(INDEX('Products'!$E$6:$E$505,MATCH($B1961,'Products'!$A$6:$A$505,0)),0)),"")</f>
      </c>
      <c r="J1961" s="12"/>
    </row>
    <row r="1962" spans="1:10" x14ac:dyDescent="0.25">
      <c r="A1962" s="17"/>
      <c r="B1962" s="12"/>
      <c r="C1962" s="16">
        <f>IF($B1962="","",IFERROR(INDEX('Products'!$B$6:$B$505,MATCH($B1962,'Products'!$A$6:$A$505,0)),"Unknown code"))</f>
      </c>
      <c r="D1962" s="12"/>
      <c r="E1962" s="14"/>
      <c r="F1962" s="14"/>
      <c r="G1962" s="15">
        <f>IF(OR($B1962="",$D1962=""),"",IF($F1962&lt;&gt;"",$F1962,IFERROR(IF($D1962="In",INDEX('Products'!$E$6:$E$505,MATCH($B1962,'Products'!$A$6:$A$505,0)),INDEX('Products'!$F$6:$F$505,MATCH($B1962,'Products'!$A$6:$A$505,0))),"")))</f>
      </c>
      <c r="H1962" s="15">
        <f>IF(OR($E1962="",$G1962=""),"",$E1962*$G1962)</f>
      </c>
      <c r="I1962" s="15">
        <f>IF(AND($D1962="Out",$E1962&lt;&gt;"",$G1962&lt;&gt;""),$E1962*($G1962-IFERROR(INDEX('Products'!$E$6:$E$505,MATCH($B1962,'Products'!$A$6:$A$505,0)),0)),"")</f>
      </c>
      <c r="J1962" s="12"/>
    </row>
    <row r="1963" spans="1:10" x14ac:dyDescent="0.25">
      <c r="A1963" s="17"/>
      <c r="B1963" s="12"/>
      <c r="C1963" s="16">
        <f>IF($B1963="","",IFERROR(INDEX('Products'!$B$6:$B$505,MATCH($B1963,'Products'!$A$6:$A$505,0)),"Unknown code"))</f>
      </c>
      <c r="D1963" s="12"/>
      <c r="E1963" s="14"/>
      <c r="F1963" s="14"/>
      <c r="G1963" s="15">
        <f>IF(OR($B1963="",$D1963=""),"",IF($F1963&lt;&gt;"",$F1963,IFERROR(IF($D1963="In",INDEX('Products'!$E$6:$E$505,MATCH($B1963,'Products'!$A$6:$A$505,0)),INDEX('Products'!$F$6:$F$505,MATCH($B1963,'Products'!$A$6:$A$505,0))),"")))</f>
      </c>
      <c r="H1963" s="15">
        <f>IF(OR($E1963="",$G1963=""),"",$E1963*$G1963)</f>
      </c>
      <c r="I1963" s="15">
        <f>IF(AND($D1963="Out",$E1963&lt;&gt;"",$G1963&lt;&gt;""),$E1963*($G1963-IFERROR(INDEX('Products'!$E$6:$E$505,MATCH($B1963,'Products'!$A$6:$A$505,0)),0)),"")</f>
      </c>
      <c r="J1963" s="12"/>
    </row>
    <row r="1964" spans="1:10" x14ac:dyDescent="0.25">
      <c r="A1964" s="17"/>
      <c r="B1964" s="12"/>
      <c r="C1964" s="16">
        <f>IF($B1964="","",IFERROR(INDEX('Products'!$B$6:$B$505,MATCH($B1964,'Products'!$A$6:$A$505,0)),"Unknown code"))</f>
      </c>
      <c r="D1964" s="12"/>
      <c r="E1964" s="14"/>
      <c r="F1964" s="14"/>
      <c r="G1964" s="15">
        <f>IF(OR($B1964="",$D1964=""),"",IF($F1964&lt;&gt;"",$F1964,IFERROR(IF($D1964="In",INDEX('Products'!$E$6:$E$505,MATCH($B1964,'Products'!$A$6:$A$505,0)),INDEX('Products'!$F$6:$F$505,MATCH($B1964,'Products'!$A$6:$A$505,0))),"")))</f>
      </c>
      <c r="H1964" s="15">
        <f>IF(OR($E1964="",$G1964=""),"",$E1964*$G1964)</f>
      </c>
      <c r="I1964" s="15">
        <f>IF(AND($D1964="Out",$E1964&lt;&gt;"",$G1964&lt;&gt;""),$E1964*($G1964-IFERROR(INDEX('Products'!$E$6:$E$505,MATCH($B1964,'Products'!$A$6:$A$505,0)),0)),"")</f>
      </c>
      <c r="J1964" s="12"/>
    </row>
    <row r="1965" spans="1:10" x14ac:dyDescent="0.25">
      <c r="A1965" s="17"/>
      <c r="B1965" s="12"/>
      <c r="C1965" s="16">
        <f>IF($B1965="","",IFERROR(INDEX('Products'!$B$6:$B$505,MATCH($B1965,'Products'!$A$6:$A$505,0)),"Unknown code"))</f>
      </c>
      <c r="D1965" s="12"/>
      <c r="E1965" s="14"/>
      <c r="F1965" s="14"/>
      <c r="G1965" s="15">
        <f>IF(OR($B1965="",$D1965=""),"",IF($F1965&lt;&gt;"",$F1965,IFERROR(IF($D1965="In",INDEX('Products'!$E$6:$E$505,MATCH($B1965,'Products'!$A$6:$A$505,0)),INDEX('Products'!$F$6:$F$505,MATCH($B1965,'Products'!$A$6:$A$505,0))),"")))</f>
      </c>
      <c r="H1965" s="15">
        <f>IF(OR($E1965="",$G1965=""),"",$E1965*$G1965)</f>
      </c>
      <c r="I1965" s="15">
        <f>IF(AND($D1965="Out",$E1965&lt;&gt;"",$G1965&lt;&gt;""),$E1965*($G1965-IFERROR(INDEX('Products'!$E$6:$E$505,MATCH($B1965,'Products'!$A$6:$A$505,0)),0)),"")</f>
      </c>
      <c r="J1965" s="12"/>
    </row>
    <row r="1966" spans="1:10" x14ac:dyDescent="0.25">
      <c r="A1966" s="17"/>
      <c r="B1966" s="12"/>
      <c r="C1966" s="16">
        <f>IF($B1966="","",IFERROR(INDEX('Products'!$B$6:$B$505,MATCH($B1966,'Products'!$A$6:$A$505,0)),"Unknown code"))</f>
      </c>
      <c r="D1966" s="12"/>
      <c r="E1966" s="14"/>
      <c r="F1966" s="14"/>
      <c r="G1966" s="15">
        <f>IF(OR($B1966="",$D1966=""),"",IF($F1966&lt;&gt;"",$F1966,IFERROR(IF($D1966="In",INDEX('Products'!$E$6:$E$505,MATCH($B1966,'Products'!$A$6:$A$505,0)),INDEX('Products'!$F$6:$F$505,MATCH($B1966,'Products'!$A$6:$A$505,0))),"")))</f>
      </c>
      <c r="H1966" s="15">
        <f>IF(OR($E1966="",$G1966=""),"",$E1966*$G1966)</f>
      </c>
      <c r="I1966" s="15">
        <f>IF(AND($D1966="Out",$E1966&lt;&gt;"",$G1966&lt;&gt;""),$E1966*($G1966-IFERROR(INDEX('Products'!$E$6:$E$505,MATCH($B1966,'Products'!$A$6:$A$505,0)),0)),"")</f>
      </c>
      <c r="J1966" s="12"/>
    </row>
    <row r="1967" spans="1:10" x14ac:dyDescent="0.25">
      <c r="A1967" s="17"/>
      <c r="B1967" s="12"/>
      <c r="C1967" s="16">
        <f>IF($B1967="","",IFERROR(INDEX('Products'!$B$6:$B$505,MATCH($B1967,'Products'!$A$6:$A$505,0)),"Unknown code"))</f>
      </c>
      <c r="D1967" s="12"/>
      <c r="E1967" s="14"/>
      <c r="F1967" s="14"/>
      <c r="G1967" s="15">
        <f>IF(OR($B1967="",$D1967=""),"",IF($F1967&lt;&gt;"",$F1967,IFERROR(IF($D1967="In",INDEX('Products'!$E$6:$E$505,MATCH($B1967,'Products'!$A$6:$A$505,0)),INDEX('Products'!$F$6:$F$505,MATCH($B1967,'Products'!$A$6:$A$505,0))),"")))</f>
      </c>
      <c r="H1967" s="15">
        <f>IF(OR($E1967="",$G1967=""),"",$E1967*$G1967)</f>
      </c>
      <c r="I1967" s="15">
        <f>IF(AND($D1967="Out",$E1967&lt;&gt;"",$G1967&lt;&gt;""),$E1967*($G1967-IFERROR(INDEX('Products'!$E$6:$E$505,MATCH($B1967,'Products'!$A$6:$A$505,0)),0)),"")</f>
      </c>
      <c r="J1967" s="12"/>
    </row>
    <row r="1968" spans="1:10" x14ac:dyDescent="0.25">
      <c r="A1968" s="17"/>
      <c r="B1968" s="12"/>
      <c r="C1968" s="16">
        <f>IF($B1968="","",IFERROR(INDEX('Products'!$B$6:$B$505,MATCH($B1968,'Products'!$A$6:$A$505,0)),"Unknown code"))</f>
      </c>
      <c r="D1968" s="12"/>
      <c r="E1968" s="14"/>
      <c r="F1968" s="14"/>
      <c r="G1968" s="15">
        <f>IF(OR($B1968="",$D1968=""),"",IF($F1968&lt;&gt;"",$F1968,IFERROR(IF($D1968="In",INDEX('Products'!$E$6:$E$505,MATCH($B1968,'Products'!$A$6:$A$505,0)),INDEX('Products'!$F$6:$F$505,MATCH($B1968,'Products'!$A$6:$A$505,0))),"")))</f>
      </c>
      <c r="H1968" s="15">
        <f>IF(OR($E1968="",$G1968=""),"",$E1968*$G1968)</f>
      </c>
      <c r="I1968" s="15">
        <f>IF(AND($D1968="Out",$E1968&lt;&gt;"",$G1968&lt;&gt;""),$E1968*($G1968-IFERROR(INDEX('Products'!$E$6:$E$505,MATCH($B1968,'Products'!$A$6:$A$505,0)),0)),"")</f>
      </c>
      <c r="J1968" s="12"/>
    </row>
    <row r="1969" spans="1:10" x14ac:dyDescent="0.25">
      <c r="A1969" s="17"/>
      <c r="B1969" s="12"/>
      <c r="C1969" s="16">
        <f>IF($B1969="","",IFERROR(INDEX('Products'!$B$6:$B$505,MATCH($B1969,'Products'!$A$6:$A$505,0)),"Unknown code"))</f>
      </c>
      <c r="D1969" s="12"/>
      <c r="E1969" s="14"/>
      <c r="F1969" s="14"/>
      <c r="G1969" s="15">
        <f>IF(OR($B1969="",$D1969=""),"",IF($F1969&lt;&gt;"",$F1969,IFERROR(IF($D1969="In",INDEX('Products'!$E$6:$E$505,MATCH($B1969,'Products'!$A$6:$A$505,0)),INDEX('Products'!$F$6:$F$505,MATCH($B1969,'Products'!$A$6:$A$505,0))),"")))</f>
      </c>
      <c r="H1969" s="15">
        <f>IF(OR($E1969="",$G1969=""),"",$E1969*$G1969)</f>
      </c>
      <c r="I1969" s="15">
        <f>IF(AND($D1969="Out",$E1969&lt;&gt;"",$G1969&lt;&gt;""),$E1969*($G1969-IFERROR(INDEX('Products'!$E$6:$E$505,MATCH($B1969,'Products'!$A$6:$A$505,0)),0)),"")</f>
      </c>
      <c r="J1969" s="12"/>
    </row>
    <row r="1970" spans="1:10" x14ac:dyDescent="0.25">
      <c r="A1970" s="17"/>
      <c r="B1970" s="12"/>
      <c r="C1970" s="16">
        <f>IF($B1970="","",IFERROR(INDEX('Products'!$B$6:$B$505,MATCH($B1970,'Products'!$A$6:$A$505,0)),"Unknown code"))</f>
      </c>
      <c r="D1970" s="12"/>
      <c r="E1970" s="14"/>
      <c r="F1970" s="14"/>
      <c r="G1970" s="15">
        <f>IF(OR($B1970="",$D1970=""),"",IF($F1970&lt;&gt;"",$F1970,IFERROR(IF($D1970="In",INDEX('Products'!$E$6:$E$505,MATCH($B1970,'Products'!$A$6:$A$505,0)),INDEX('Products'!$F$6:$F$505,MATCH($B1970,'Products'!$A$6:$A$505,0))),"")))</f>
      </c>
      <c r="H1970" s="15">
        <f>IF(OR($E1970="",$G1970=""),"",$E1970*$G1970)</f>
      </c>
      <c r="I1970" s="15">
        <f>IF(AND($D1970="Out",$E1970&lt;&gt;"",$G1970&lt;&gt;""),$E1970*($G1970-IFERROR(INDEX('Products'!$E$6:$E$505,MATCH($B1970,'Products'!$A$6:$A$505,0)),0)),"")</f>
      </c>
      <c r="J1970" s="12"/>
    </row>
    <row r="1971" spans="1:10" x14ac:dyDescent="0.25">
      <c r="A1971" s="17"/>
      <c r="B1971" s="12"/>
      <c r="C1971" s="16">
        <f>IF($B1971="","",IFERROR(INDEX('Products'!$B$6:$B$505,MATCH($B1971,'Products'!$A$6:$A$505,0)),"Unknown code"))</f>
      </c>
      <c r="D1971" s="12"/>
      <c r="E1971" s="14"/>
      <c r="F1971" s="14"/>
      <c r="G1971" s="15">
        <f>IF(OR($B1971="",$D1971=""),"",IF($F1971&lt;&gt;"",$F1971,IFERROR(IF($D1971="In",INDEX('Products'!$E$6:$E$505,MATCH($B1971,'Products'!$A$6:$A$505,0)),INDEX('Products'!$F$6:$F$505,MATCH($B1971,'Products'!$A$6:$A$505,0))),"")))</f>
      </c>
      <c r="H1971" s="15">
        <f>IF(OR($E1971="",$G1971=""),"",$E1971*$G1971)</f>
      </c>
      <c r="I1971" s="15">
        <f>IF(AND($D1971="Out",$E1971&lt;&gt;"",$G1971&lt;&gt;""),$E1971*($G1971-IFERROR(INDEX('Products'!$E$6:$E$505,MATCH($B1971,'Products'!$A$6:$A$505,0)),0)),"")</f>
      </c>
      <c r="J1971" s="12"/>
    </row>
    <row r="1972" spans="1:10" x14ac:dyDescent="0.25">
      <c r="A1972" s="17"/>
      <c r="B1972" s="12"/>
      <c r="C1972" s="16">
        <f>IF($B1972="","",IFERROR(INDEX('Products'!$B$6:$B$505,MATCH($B1972,'Products'!$A$6:$A$505,0)),"Unknown code"))</f>
      </c>
      <c r="D1972" s="12"/>
      <c r="E1972" s="14"/>
      <c r="F1972" s="14"/>
      <c r="G1972" s="15">
        <f>IF(OR($B1972="",$D1972=""),"",IF($F1972&lt;&gt;"",$F1972,IFERROR(IF($D1972="In",INDEX('Products'!$E$6:$E$505,MATCH($B1972,'Products'!$A$6:$A$505,0)),INDEX('Products'!$F$6:$F$505,MATCH($B1972,'Products'!$A$6:$A$505,0))),"")))</f>
      </c>
      <c r="H1972" s="15">
        <f>IF(OR($E1972="",$G1972=""),"",$E1972*$G1972)</f>
      </c>
      <c r="I1972" s="15">
        <f>IF(AND($D1972="Out",$E1972&lt;&gt;"",$G1972&lt;&gt;""),$E1972*($G1972-IFERROR(INDEX('Products'!$E$6:$E$505,MATCH($B1972,'Products'!$A$6:$A$505,0)),0)),"")</f>
      </c>
      <c r="J1972" s="12"/>
    </row>
    <row r="1973" spans="1:10" x14ac:dyDescent="0.25">
      <c r="A1973" s="17"/>
      <c r="B1973" s="12"/>
      <c r="C1973" s="16">
        <f>IF($B1973="","",IFERROR(INDEX('Products'!$B$6:$B$505,MATCH($B1973,'Products'!$A$6:$A$505,0)),"Unknown code"))</f>
      </c>
      <c r="D1973" s="12"/>
      <c r="E1973" s="14"/>
      <c r="F1973" s="14"/>
      <c r="G1973" s="15">
        <f>IF(OR($B1973="",$D1973=""),"",IF($F1973&lt;&gt;"",$F1973,IFERROR(IF($D1973="In",INDEX('Products'!$E$6:$E$505,MATCH($B1973,'Products'!$A$6:$A$505,0)),INDEX('Products'!$F$6:$F$505,MATCH($B1973,'Products'!$A$6:$A$505,0))),"")))</f>
      </c>
      <c r="H1973" s="15">
        <f>IF(OR($E1973="",$G1973=""),"",$E1973*$G1973)</f>
      </c>
      <c r="I1973" s="15">
        <f>IF(AND($D1973="Out",$E1973&lt;&gt;"",$G1973&lt;&gt;""),$E1973*($G1973-IFERROR(INDEX('Products'!$E$6:$E$505,MATCH($B1973,'Products'!$A$6:$A$505,0)),0)),"")</f>
      </c>
      <c r="J1973" s="12"/>
    </row>
    <row r="1974" spans="1:10" x14ac:dyDescent="0.25">
      <c r="A1974" s="17"/>
      <c r="B1974" s="12"/>
      <c r="C1974" s="16">
        <f>IF($B1974="","",IFERROR(INDEX('Products'!$B$6:$B$505,MATCH($B1974,'Products'!$A$6:$A$505,0)),"Unknown code"))</f>
      </c>
      <c r="D1974" s="12"/>
      <c r="E1974" s="14"/>
      <c r="F1974" s="14"/>
      <c r="G1974" s="15">
        <f>IF(OR($B1974="",$D1974=""),"",IF($F1974&lt;&gt;"",$F1974,IFERROR(IF($D1974="In",INDEX('Products'!$E$6:$E$505,MATCH($B1974,'Products'!$A$6:$A$505,0)),INDEX('Products'!$F$6:$F$505,MATCH($B1974,'Products'!$A$6:$A$505,0))),"")))</f>
      </c>
      <c r="H1974" s="15">
        <f>IF(OR($E1974="",$G1974=""),"",$E1974*$G1974)</f>
      </c>
      <c r="I1974" s="15">
        <f>IF(AND($D1974="Out",$E1974&lt;&gt;"",$G1974&lt;&gt;""),$E1974*($G1974-IFERROR(INDEX('Products'!$E$6:$E$505,MATCH($B1974,'Products'!$A$6:$A$505,0)),0)),"")</f>
      </c>
      <c r="J1974" s="12"/>
    </row>
    <row r="1975" spans="1:10" x14ac:dyDescent="0.25">
      <c r="A1975" s="17"/>
      <c r="B1975" s="12"/>
      <c r="C1975" s="16">
        <f>IF($B1975="","",IFERROR(INDEX('Products'!$B$6:$B$505,MATCH($B1975,'Products'!$A$6:$A$505,0)),"Unknown code"))</f>
      </c>
      <c r="D1975" s="12"/>
      <c r="E1975" s="14"/>
      <c r="F1975" s="14"/>
      <c r="G1975" s="15">
        <f>IF(OR($B1975="",$D1975=""),"",IF($F1975&lt;&gt;"",$F1975,IFERROR(IF($D1975="In",INDEX('Products'!$E$6:$E$505,MATCH($B1975,'Products'!$A$6:$A$505,0)),INDEX('Products'!$F$6:$F$505,MATCH($B1975,'Products'!$A$6:$A$505,0))),"")))</f>
      </c>
      <c r="H1975" s="15">
        <f>IF(OR($E1975="",$G1975=""),"",$E1975*$G1975)</f>
      </c>
      <c r="I1975" s="15">
        <f>IF(AND($D1975="Out",$E1975&lt;&gt;"",$G1975&lt;&gt;""),$E1975*($G1975-IFERROR(INDEX('Products'!$E$6:$E$505,MATCH($B1975,'Products'!$A$6:$A$505,0)),0)),"")</f>
      </c>
      <c r="J1975" s="12"/>
    </row>
    <row r="1976" spans="1:10" x14ac:dyDescent="0.25">
      <c r="A1976" s="17"/>
      <c r="B1976" s="12"/>
      <c r="C1976" s="16">
        <f>IF($B1976="","",IFERROR(INDEX('Products'!$B$6:$B$505,MATCH($B1976,'Products'!$A$6:$A$505,0)),"Unknown code"))</f>
      </c>
      <c r="D1976" s="12"/>
      <c r="E1976" s="14"/>
      <c r="F1976" s="14"/>
      <c r="G1976" s="15">
        <f>IF(OR($B1976="",$D1976=""),"",IF($F1976&lt;&gt;"",$F1976,IFERROR(IF($D1976="In",INDEX('Products'!$E$6:$E$505,MATCH($B1976,'Products'!$A$6:$A$505,0)),INDEX('Products'!$F$6:$F$505,MATCH($B1976,'Products'!$A$6:$A$505,0))),"")))</f>
      </c>
      <c r="H1976" s="15">
        <f>IF(OR($E1976="",$G1976=""),"",$E1976*$G1976)</f>
      </c>
      <c r="I1976" s="15">
        <f>IF(AND($D1976="Out",$E1976&lt;&gt;"",$G1976&lt;&gt;""),$E1976*($G1976-IFERROR(INDEX('Products'!$E$6:$E$505,MATCH($B1976,'Products'!$A$6:$A$505,0)),0)),"")</f>
      </c>
      <c r="J1976" s="12"/>
    </row>
    <row r="1977" spans="1:10" x14ac:dyDescent="0.25">
      <c r="A1977" s="17"/>
      <c r="B1977" s="12"/>
      <c r="C1977" s="16">
        <f>IF($B1977="","",IFERROR(INDEX('Products'!$B$6:$B$505,MATCH($B1977,'Products'!$A$6:$A$505,0)),"Unknown code"))</f>
      </c>
      <c r="D1977" s="12"/>
      <c r="E1977" s="14"/>
      <c r="F1977" s="14"/>
      <c r="G1977" s="15">
        <f>IF(OR($B1977="",$D1977=""),"",IF($F1977&lt;&gt;"",$F1977,IFERROR(IF($D1977="In",INDEX('Products'!$E$6:$E$505,MATCH($B1977,'Products'!$A$6:$A$505,0)),INDEX('Products'!$F$6:$F$505,MATCH($B1977,'Products'!$A$6:$A$505,0))),"")))</f>
      </c>
      <c r="H1977" s="15">
        <f>IF(OR($E1977="",$G1977=""),"",$E1977*$G1977)</f>
      </c>
      <c r="I1977" s="15">
        <f>IF(AND($D1977="Out",$E1977&lt;&gt;"",$G1977&lt;&gt;""),$E1977*($G1977-IFERROR(INDEX('Products'!$E$6:$E$505,MATCH($B1977,'Products'!$A$6:$A$505,0)),0)),"")</f>
      </c>
      <c r="J1977" s="12"/>
    </row>
    <row r="1978" spans="1:10" x14ac:dyDescent="0.25">
      <c r="A1978" s="17"/>
      <c r="B1978" s="12"/>
      <c r="C1978" s="16">
        <f>IF($B1978="","",IFERROR(INDEX('Products'!$B$6:$B$505,MATCH($B1978,'Products'!$A$6:$A$505,0)),"Unknown code"))</f>
      </c>
      <c r="D1978" s="12"/>
      <c r="E1978" s="14"/>
      <c r="F1978" s="14"/>
      <c r="G1978" s="15">
        <f>IF(OR($B1978="",$D1978=""),"",IF($F1978&lt;&gt;"",$F1978,IFERROR(IF($D1978="In",INDEX('Products'!$E$6:$E$505,MATCH($B1978,'Products'!$A$6:$A$505,0)),INDEX('Products'!$F$6:$F$505,MATCH($B1978,'Products'!$A$6:$A$505,0))),"")))</f>
      </c>
      <c r="H1978" s="15">
        <f>IF(OR($E1978="",$G1978=""),"",$E1978*$G1978)</f>
      </c>
      <c r="I1978" s="15">
        <f>IF(AND($D1978="Out",$E1978&lt;&gt;"",$G1978&lt;&gt;""),$E1978*($G1978-IFERROR(INDEX('Products'!$E$6:$E$505,MATCH($B1978,'Products'!$A$6:$A$505,0)),0)),"")</f>
      </c>
      <c r="J1978" s="12"/>
    </row>
    <row r="1979" spans="1:10" x14ac:dyDescent="0.25">
      <c r="A1979" s="17"/>
      <c r="B1979" s="12"/>
      <c r="C1979" s="16">
        <f>IF($B1979="","",IFERROR(INDEX('Products'!$B$6:$B$505,MATCH($B1979,'Products'!$A$6:$A$505,0)),"Unknown code"))</f>
      </c>
      <c r="D1979" s="12"/>
      <c r="E1979" s="14"/>
      <c r="F1979" s="14"/>
      <c r="G1979" s="15">
        <f>IF(OR($B1979="",$D1979=""),"",IF($F1979&lt;&gt;"",$F1979,IFERROR(IF($D1979="In",INDEX('Products'!$E$6:$E$505,MATCH($B1979,'Products'!$A$6:$A$505,0)),INDEX('Products'!$F$6:$F$505,MATCH($B1979,'Products'!$A$6:$A$505,0))),"")))</f>
      </c>
      <c r="H1979" s="15">
        <f>IF(OR($E1979="",$G1979=""),"",$E1979*$G1979)</f>
      </c>
      <c r="I1979" s="15">
        <f>IF(AND($D1979="Out",$E1979&lt;&gt;"",$G1979&lt;&gt;""),$E1979*($G1979-IFERROR(INDEX('Products'!$E$6:$E$505,MATCH($B1979,'Products'!$A$6:$A$505,0)),0)),"")</f>
      </c>
      <c r="J1979" s="12"/>
    </row>
    <row r="1980" spans="1:10" x14ac:dyDescent="0.25">
      <c r="A1980" s="17"/>
      <c r="B1980" s="12"/>
      <c r="C1980" s="16">
        <f>IF($B1980="","",IFERROR(INDEX('Products'!$B$6:$B$505,MATCH($B1980,'Products'!$A$6:$A$505,0)),"Unknown code"))</f>
      </c>
      <c r="D1980" s="12"/>
      <c r="E1980" s="14"/>
      <c r="F1980" s="14"/>
      <c r="G1980" s="15">
        <f>IF(OR($B1980="",$D1980=""),"",IF($F1980&lt;&gt;"",$F1980,IFERROR(IF($D1980="In",INDEX('Products'!$E$6:$E$505,MATCH($B1980,'Products'!$A$6:$A$505,0)),INDEX('Products'!$F$6:$F$505,MATCH($B1980,'Products'!$A$6:$A$505,0))),"")))</f>
      </c>
      <c r="H1980" s="15">
        <f>IF(OR($E1980="",$G1980=""),"",$E1980*$G1980)</f>
      </c>
      <c r="I1980" s="15">
        <f>IF(AND($D1980="Out",$E1980&lt;&gt;"",$G1980&lt;&gt;""),$E1980*($G1980-IFERROR(INDEX('Products'!$E$6:$E$505,MATCH($B1980,'Products'!$A$6:$A$505,0)),0)),"")</f>
      </c>
      <c r="J1980" s="12"/>
    </row>
    <row r="1981" spans="1:10" x14ac:dyDescent="0.25">
      <c r="A1981" s="17"/>
      <c r="B1981" s="12"/>
      <c r="C1981" s="16">
        <f>IF($B1981="","",IFERROR(INDEX('Products'!$B$6:$B$505,MATCH($B1981,'Products'!$A$6:$A$505,0)),"Unknown code"))</f>
      </c>
      <c r="D1981" s="12"/>
      <c r="E1981" s="14"/>
      <c r="F1981" s="14"/>
      <c r="G1981" s="15">
        <f>IF(OR($B1981="",$D1981=""),"",IF($F1981&lt;&gt;"",$F1981,IFERROR(IF($D1981="In",INDEX('Products'!$E$6:$E$505,MATCH($B1981,'Products'!$A$6:$A$505,0)),INDEX('Products'!$F$6:$F$505,MATCH($B1981,'Products'!$A$6:$A$505,0))),"")))</f>
      </c>
      <c r="H1981" s="15">
        <f>IF(OR($E1981="",$G1981=""),"",$E1981*$G1981)</f>
      </c>
      <c r="I1981" s="15">
        <f>IF(AND($D1981="Out",$E1981&lt;&gt;"",$G1981&lt;&gt;""),$E1981*($G1981-IFERROR(INDEX('Products'!$E$6:$E$505,MATCH($B1981,'Products'!$A$6:$A$505,0)),0)),"")</f>
      </c>
      <c r="J1981" s="12"/>
    </row>
    <row r="1982" spans="1:10" x14ac:dyDescent="0.25">
      <c r="A1982" s="17"/>
      <c r="B1982" s="12"/>
      <c r="C1982" s="16">
        <f>IF($B1982="","",IFERROR(INDEX('Products'!$B$6:$B$505,MATCH($B1982,'Products'!$A$6:$A$505,0)),"Unknown code"))</f>
      </c>
      <c r="D1982" s="12"/>
      <c r="E1982" s="14"/>
      <c r="F1982" s="14"/>
      <c r="G1982" s="15">
        <f>IF(OR($B1982="",$D1982=""),"",IF($F1982&lt;&gt;"",$F1982,IFERROR(IF($D1982="In",INDEX('Products'!$E$6:$E$505,MATCH($B1982,'Products'!$A$6:$A$505,0)),INDEX('Products'!$F$6:$F$505,MATCH($B1982,'Products'!$A$6:$A$505,0))),"")))</f>
      </c>
      <c r="H1982" s="15">
        <f>IF(OR($E1982="",$G1982=""),"",$E1982*$G1982)</f>
      </c>
      <c r="I1982" s="15">
        <f>IF(AND($D1982="Out",$E1982&lt;&gt;"",$G1982&lt;&gt;""),$E1982*($G1982-IFERROR(INDEX('Products'!$E$6:$E$505,MATCH($B1982,'Products'!$A$6:$A$505,0)),0)),"")</f>
      </c>
      <c r="J1982" s="12"/>
    </row>
    <row r="1983" spans="1:10" x14ac:dyDescent="0.25">
      <c r="A1983" s="17"/>
      <c r="B1983" s="12"/>
      <c r="C1983" s="16">
        <f>IF($B1983="","",IFERROR(INDEX('Products'!$B$6:$B$505,MATCH($B1983,'Products'!$A$6:$A$505,0)),"Unknown code"))</f>
      </c>
      <c r="D1983" s="12"/>
      <c r="E1983" s="14"/>
      <c r="F1983" s="14"/>
      <c r="G1983" s="15">
        <f>IF(OR($B1983="",$D1983=""),"",IF($F1983&lt;&gt;"",$F1983,IFERROR(IF($D1983="In",INDEX('Products'!$E$6:$E$505,MATCH($B1983,'Products'!$A$6:$A$505,0)),INDEX('Products'!$F$6:$F$505,MATCH($B1983,'Products'!$A$6:$A$505,0))),"")))</f>
      </c>
      <c r="H1983" s="15">
        <f>IF(OR($E1983="",$G1983=""),"",$E1983*$G1983)</f>
      </c>
      <c r="I1983" s="15">
        <f>IF(AND($D1983="Out",$E1983&lt;&gt;"",$G1983&lt;&gt;""),$E1983*($G1983-IFERROR(INDEX('Products'!$E$6:$E$505,MATCH($B1983,'Products'!$A$6:$A$505,0)),0)),"")</f>
      </c>
      <c r="J1983" s="12"/>
    </row>
    <row r="1984" spans="1:10" x14ac:dyDescent="0.25">
      <c r="A1984" s="17"/>
      <c r="B1984" s="12"/>
      <c r="C1984" s="16">
        <f>IF($B1984="","",IFERROR(INDEX('Products'!$B$6:$B$505,MATCH($B1984,'Products'!$A$6:$A$505,0)),"Unknown code"))</f>
      </c>
      <c r="D1984" s="12"/>
      <c r="E1984" s="14"/>
      <c r="F1984" s="14"/>
      <c r="G1984" s="15">
        <f>IF(OR($B1984="",$D1984=""),"",IF($F1984&lt;&gt;"",$F1984,IFERROR(IF($D1984="In",INDEX('Products'!$E$6:$E$505,MATCH($B1984,'Products'!$A$6:$A$505,0)),INDEX('Products'!$F$6:$F$505,MATCH($B1984,'Products'!$A$6:$A$505,0))),"")))</f>
      </c>
      <c r="H1984" s="15">
        <f>IF(OR($E1984="",$G1984=""),"",$E1984*$G1984)</f>
      </c>
      <c r="I1984" s="15">
        <f>IF(AND($D1984="Out",$E1984&lt;&gt;"",$G1984&lt;&gt;""),$E1984*($G1984-IFERROR(INDEX('Products'!$E$6:$E$505,MATCH($B1984,'Products'!$A$6:$A$505,0)),0)),"")</f>
      </c>
      <c r="J1984" s="12"/>
    </row>
    <row r="1985" spans="1:10" x14ac:dyDescent="0.25">
      <c r="A1985" s="17"/>
      <c r="B1985" s="12"/>
      <c r="C1985" s="16">
        <f>IF($B1985="","",IFERROR(INDEX('Products'!$B$6:$B$505,MATCH($B1985,'Products'!$A$6:$A$505,0)),"Unknown code"))</f>
      </c>
      <c r="D1985" s="12"/>
      <c r="E1985" s="14"/>
      <c r="F1985" s="14"/>
      <c r="G1985" s="15">
        <f>IF(OR($B1985="",$D1985=""),"",IF($F1985&lt;&gt;"",$F1985,IFERROR(IF($D1985="In",INDEX('Products'!$E$6:$E$505,MATCH($B1985,'Products'!$A$6:$A$505,0)),INDEX('Products'!$F$6:$F$505,MATCH($B1985,'Products'!$A$6:$A$505,0))),"")))</f>
      </c>
      <c r="H1985" s="15">
        <f>IF(OR($E1985="",$G1985=""),"",$E1985*$G1985)</f>
      </c>
      <c r="I1985" s="15">
        <f>IF(AND($D1985="Out",$E1985&lt;&gt;"",$G1985&lt;&gt;""),$E1985*($G1985-IFERROR(INDEX('Products'!$E$6:$E$505,MATCH($B1985,'Products'!$A$6:$A$505,0)),0)),"")</f>
      </c>
      <c r="J1985" s="12"/>
    </row>
    <row r="1986" spans="1:10" x14ac:dyDescent="0.25">
      <c r="A1986" s="17"/>
      <c r="B1986" s="12"/>
      <c r="C1986" s="16">
        <f>IF($B1986="","",IFERROR(INDEX('Products'!$B$6:$B$505,MATCH($B1986,'Products'!$A$6:$A$505,0)),"Unknown code"))</f>
      </c>
      <c r="D1986" s="12"/>
      <c r="E1986" s="14"/>
      <c r="F1986" s="14"/>
      <c r="G1986" s="15">
        <f>IF(OR($B1986="",$D1986=""),"",IF($F1986&lt;&gt;"",$F1986,IFERROR(IF($D1986="In",INDEX('Products'!$E$6:$E$505,MATCH($B1986,'Products'!$A$6:$A$505,0)),INDEX('Products'!$F$6:$F$505,MATCH($B1986,'Products'!$A$6:$A$505,0))),"")))</f>
      </c>
      <c r="H1986" s="15">
        <f>IF(OR($E1986="",$G1986=""),"",$E1986*$G1986)</f>
      </c>
      <c r="I1986" s="15">
        <f>IF(AND($D1986="Out",$E1986&lt;&gt;"",$G1986&lt;&gt;""),$E1986*($G1986-IFERROR(INDEX('Products'!$E$6:$E$505,MATCH($B1986,'Products'!$A$6:$A$505,0)),0)),"")</f>
      </c>
      <c r="J1986" s="12"/>
    </row>
    <row r="1987" spans="1:10" x14ac:dyDescent="0.25">
      <c r="A1987" s="17"/>
      <c r="B1987" s="12"/>
      <c r="C1987" s="16">
        <f>IF($B1987="","",IFERROR(INDEX('Products'!$B$6:$B$505,MATCH($B1987,'Products'!$A$6:$A$505,0)),"Unknown code"))</f>
      </c>
      <c r="D1987" s="12"/>
      <c r="E1987" s="14"/>
      <c r="F1987" s="14"/>
      <c r="G1987" s="15">
        <f>IF(OR($B1987="",$D1987=""),"",IF($F1987&lt;&gt;"",$F1987,IFERROR(IF($D1987="In",INDEX('Products'!$E$6:$E$505,MATCH($B1987,'Products'!$A$6:$A$505,0)),INDEX('Products'!$F$6:$F$505,MATCH($B1987,'Products'!$A$6:$A$505,0))),"")))</f>
      </c>
      <c r="H1987" s="15">
        <f>IF(OR($E1987="",$G1987=""),"",$E1987*$G1987)</f>
      </c>
      <c r="I1987" s="15">
        <f>IF(AND($D1987="Out",$E1987&lt;&gt;"",$G1987&lt;&gt;""),$E1987*($G1987-IFERROR(INDEX('Products'!$E$6:$E$505,MATCH($B1987,'Products'!$A$6:$A$505,0)),0)),"")</f>
      </c>
      <c r="J1987" s="12"/>
    </row>
    <row r="1988" spans="1:10" x14ac:dyDescent="0.25">
      <c r="A1988" s="17"/>
      <c r="B1988" s="12"/>
      <c r="C1988" s="16">
        <f>IF($B1988="","",IFERROR(INDEX('Products'!$B$6:$B$505,MATCH($B1988,'Products'!$A$6:$A$505,0)),"Unknown code"))</f>
      </c>
      <c r="D1988" s="12"/>
      <c r="E1988" s="14"/>
      <c r="F1988" s="14"/>
      <c r="G1988" s="15">
        <f>IF(OR($B1988="",$D1988=""),"",IF($F1988&lt;&gt;"",$F1988,IFERROR(IF($D1988="In",INDEX('Products'!$E$6:$E$505,MATCH($B1988,'Products'!$A$6:$A$505,0)),INDEX('Products'!$F$6:$F$505,MATCH($B1988,'Products'!$A$6:$A$505,0))),"")))</f>
      </c>
      <c r="H1988" s="15">
        <f>IF(OR($E1988="",$G1988=""),"",$E1988*$G1988)</f>
      </c>
      <c r="I1988" s="15">
        <f>IF(AND($D1988="Out",$E1988&lt;&gt;"",$G1988&lt;&gt;""),$E1988*($G1988-IFERROR(INDEX('Products'!$E$6:$E$505,MATCH($B1988,'Products'!$A$6:$A$505,0)),0)),"")</f>
      </c>
      <c r="J1988" s="12"/>
    </row>
    <row r="1989" spans="1:10" x14ac:dyDescent="0.25">
      <c r="A1989" s="17"/>
      <c r="B1989" s="12"/>
      <c r="C1989" s="16">
        <f>IF($B1989="","",IFERROR(INDEX('Products'!$B$6:$B$505,MATCH($B1989,'Products'!$A$6:$A$505,0)),"Unknown code"))</f>
      </c>
      <c r="D1989" s="12"/>
      <c r="E1989" s="14"/>
      <c r="F1989" s="14"/>
      <c r="G1989" s="15">
        <f>IF(OR($B1989="",$D1989=""),"",IF($F1989&lt;&gt;"",$F1989,IFERROR(IF($D1989="In",INDEX('Products'!$E$6:$E$505,MATCH($B1989,'Products'!$A$6:$A$505,0)),INDEX('Products'!$F$6:$F$505,MATCH($B1989,'Products'!$A$6:$A$505,0))),"")))</f>
      </c>
      <c r="H1989" s="15">
        <f>IF(OR($E1989="",$G1989=""),"",$E1989*$G1989)</f>
      </c>
      <c r="I1989" s="15">
        <f>IF(AND($D1989="Out",$E1989&lt;&gt;"",$G1989&lt;&gt;""),$E1989*($G1989-IFERROR(INDEX('Products'!$E$6:$E$505,MATCH($B1989,'Products'!$A$6:$A$505,0)),0)),"")</f>
      </c>
      <c r="J1989" s="12"/>
    </row>
    <row r="1990" spans="1:10" x14ac:dyDescent="0.25">
      <c r="A1990" s="17"/>
      <c r="B1990" s="12"/>
      <c r="C1990" s="16">
        <f>IF($B1990="","",IFERROR(INDEX('Products'!$B$6:$B$505,MATCH($B1990,'Products'!$A$6:$A$505,0)),"Unknown code"))</f>
      </c>
      <c r="D1990" s="12"/>
      <c r="E1990" s="14"/>
      <c r="F1990" s="14"/>
      <c r="G1990" s="15">
        <f>IF(OR($B1990="",$D1990=""),"",IF($F1990&lt;&gt;"",$F1990,IFERROR(IF($D1990="In",INDEX('Products'!$E$6:$E$505,MATCH($B1990,'Products'!$A$6:$A$505,0)),INDEX('Products'!$F$6:$F$505,MATCH($B1990,'Products'!$A$6:$A$505,0))),"")))</f>
      </c>
      <c r="H1990" s="15">
        <f>IF(OR($E1990="",$G1990=""),"",$E1990*$G1990)</f>
      </c>
      <c r="I1990" s="15">
        <f>IF(AND($D1990="Out",$E1990&lt;&gt;"",$G1990&lt;&gt;""),$E1990*($G1990-IFERROR(INDEX('Products'!$E$6:$E$505,MATCH($B1990,'Products'!$A$6:$A$505,0)),0)),"")</f>
      </c>
      <c r="J1990" s="12"/>
    </row>
    <row r="1991" spans="1:10" x14ac:dyDescent="0.25">
      <c r="A1991" s="17"/>
      <c r="B1991" s="12"/>
      <c r="C1991" s="16">
        <f>IF($B1991="","",IFERROR(INDEX('Products'!$B$6:$B$505,MATCH($B1991,'Products'!$A$6:$A$505,0)),"Unknown code"))</f>
      </c>
      <c r="D1991" s="12"/>
      <c r="E1991" s="14"/>
      <c r="F1991" s="14"/>
      <c r="G1991" s="15">
        <f>IF(OR($B1991="",$D1991=""),"",IF($F1991&lt;&gt;"",$F1991,IFERROR(IF($D1991="In",INDEX('Products'!$E$6:$E$505,MATCH($B1991,'Products'!$A$6:$A$505,0)),INDEX('Products'!$F$6:$F$505,MATCH($B1991,'Products'!$A$6:$A$505,0))),"")))</f>
      </c>
      <c r="H1991" s="15">
        <f>IF(OR($E1991="",$G1991=""),"",$E1991*$G1991)</f>
      </c>
      <c r="I1991" s="15">
        <f>IF(AND($D1991="Out",$E1991&lt;&gt;"",$G1991&lt;&gt;""),$E1991*($G1991-IFERROR(INDEX('Products'!$E$6:$E$505,MATCH($B1991,'Products'!$A$6:$A$505,0)),0)),"")</f>
      </c>
      <c r="J1991" s="12"/>
    </row>
    <row r="1992" spans="1:10" x14ac:dyDescent="0.25">
      <c r="A1992" s="17"/>
      <c r="B1992" s="12"/>
      <c r="C1992" s="16">
        <f>IF($B1992="","",IFERROR(INDEX('Products'!$B$6:$B$505,MATCH($B1992,'Products'!$A$6:$A$505,0)),"Unknown code"))</f>
      </c>
      <c r="D1992" s="12"/>
      <c r="E1992" s="14"/>
      <c r="F1992" s="14"/>
      <c r="G1992" s="15">
        <f>IF(OR($B1992="",$D1992=""),"",IF($F1992&lt;&gt;"",$F1992,IFERROR(IF($D1992="In",INDEX('Products'!$E$6:$E$505,MATCH($B1992,'Products'!$A$6:$A$505,0)),INDEX('Products'!$F$6:$F$505,MATCH($B1992,'Products'!$A$6:$A$505,0))),"")))</f>
      </c>
      <c r="H1992" s="15">
        <f>IF(OR($E1992="",$G1992=""),"",$E1992*$G1992)</f>
      </c>
      <c r="I1992" s="15">
        <f>IF(AND($D1992="Out",$E1992&lt;&gt;"",$G1992&lt;&gt;""),$E1992*($G1992-IFERROR(INDEX('Products'!$E$6:$E$505,MATCH($B1992,'Products'!$A$6:$A$505,0)),0)),"")</f>
      </c>
      <c r="J1992" s="12"/>
    </row>
    <row r="1993" spans="1:10" x14ac:dyDescent="0.25">
      <c r="A1993" s="17"/>
      <c r="B1993" s="12"/>
      <c r="C1993" s="16">
        <f>IF($B1993="","",IFERROR(INDEX('Products'!$B$6:$B$505,MATCH($B1993,'Products'!$A$6:$A$505,0)),"Unknown code"))</f>
      </c>
      <c r="D1993" s="12"/>
      <c r="E1993" s="14"/>
      <c r="F1993" s="14"/>
      <c r="G1993" s="15">
        <f>IF(OR($B1993="",$D1993=""),"",IF($F1993&lt;&gt;"",$F1993,IFERROR(IF($D1993="In",INDEX('Products'!$E$6:$E$505,MATCH($B1993,'Products'!$A$6:$A$505,0)),INDEX('Products'!$F$6:$F$505,MATCH($B1993,'Products'!$A$6:$A$505,0))),"")))</f>
      </c>
      <c r="H1993" s="15">
        <f>IF(OR($E1993="",$G1993=""),"",$E1993*$G1993)</f>
      </c>
      <c r="I1993" s="15">
        <f>IF(AND($D1993="Out",$E1993&lt;&gt;"",$G1993&lt;&gt;""),$E1993*($G1993-IFERROR(INDEX('Products'!$E$6:$E$505,MATCH($B1993,'Products'!$A$6:$A$505,0)),0)),"")</f>
      </c>
      <c r="J1993" s="12"/>
    </row>
    <row r="1994" spans="1:10" x14ac:dyDescent="0.25">
      <c r="A1994" s="17"/>
      <c r="B1994" s="12"/>
      <c r="C1994" s="16">
        <f>IF($B1994="","",IFERROR(INDEX('Products'!$B$6:$B$505,MATCH($B1994,'Products'!$A$6:$A$505,0)),"Unknown code"))</f>
      </c>
      <c r="D1994" s="12"/>
      <c r="E1994" s="14"/>
      <c r="F1994" s="14"/>
      <c r="G1994" s="15">
        <f>IF(OR($B1994="",$D1994=""),"",IF($F1994&lt;&gt;"",$F1994,IFERROR(IF($D1994="In",INDEX('Products'!$E$6:$E$505,MATCH($B1994,'Products'!$A$6:$A$505,0)),INDEX('Products'!$F$6:$F$505,MATCH($B1994,'Products'!$A$6:$A$505,0))),"")))</f>
      </c>
      <c r="H1994" s="15">
        <f>IF(OR($E1994="",$G1994=""),"",$E1994*$G1994)</f>
      </c>
      <c r="I1994" s="15">
        <f>IF(AND($D1994="Out",$E1994&lt;&gt;"",$G1994&lt;&gt;""),$E1994*($G1994-IFERROR(INDEX('Products'!$E$6:$E$505,MATCH($B1994,'Products'!$A$6:$A$505,0)),0)),"")</f>
      </c>
      <c r="J1994" s="12"/>
    </row>
    <row r="1995" spans="1:10" x14ac:dyDescent="0.25">
      <c r="A1995" s="17"/>
      <c r="B1995" s="12"/>
      <c r="C1995" s="16">
        <f>IF($B1995="","",IFERROR(INDEX('Products'!$B$6:$B$505,MATCH($B1995,'Products'!$A$6:$A$505,0)),"Unknown code"))</f>
      </c>
      <c r="D1995" s="12"/>
      <c r="E1995" s="14"/>
      <c r="F1995" s="14"/>
      <c r="G1995" s="15">
        <f>IF(OR($B1995="",$D1995=""),"",IF($F1995&lt;&gt;"",$F1995,IFERROR(IF($D1995="In",INDEX('Products'!$E$6:$E$505,MATCH($B1995,'Products'!$A$6:$A$505,0)),INDEX('Products'!$F$6:$F$505,MATCH($B1995,'Products'!$A$6:$A$505,0))),"")))</f>
      </c>
      <c r="H1995" s="15">
        <f>IF(OR($E1995="",$G1995=""),"",$E1995*$G1995)</f>
      </c>
      <c r="I1995" s="15">
        <f>IF(AND($D1995="Out",$E1995&lt;&gt;"",$G1995&lt;&gt;""),$E1995*($G1995-IFERROR(INDEX('Products'!$E$6:$E$505,MATCH($B1995,'Products'!$A$6:$A$505,0)),0)),"")</f>
      </c>
      <c r="J1995" s="12"/>
    </row>
    <row r="1996" spans="1:10" x14ac:dyDescent="0.25">
      <c r="A1996" s="17"/>
      <c r="B1996" s="12"/>
      <c r="C1996" s="16">
        <f>IF($B1996="","",IFERROR(INDEX('Products'!$B$6:$B$505,MATCH($B1996,'Products'!$A$6:$A$505,0)),"Unknown code"))</f>
      </c>
      <c r="D1996" s="12"/>
      <c r="E1996" s="14"/>
      <c r="F1996" s="14"/>
      <c r="G1996" s="15">
        <f>IF(OR($B1996="",$D1996=""),"",IF($F1996&lt;&gt;"",$F1996,IFERROR(IF($D1996="In",INDEX('Products'!$E$6:$E$505,MATCH($B1996,'Products'!$A$6:$A$505,0)),INDEX('Products'!$F$6:$F$505,MATCH($B1996,'Products'!$A$6:$A$505,0))),"")))</f>
      </c>
      <c r="H1996" s="15">
        <f>IF(OR($E1996="",$G1996=""),"",$E1996*$G1996)</f>
      </c>
      <c r="I1996" s="15">
        <f>IF(AND($D1996="Out",$E1996&lt;&gt;"",$G1996&lt;&gt;""),$E1996*($G1996-IFERROR(INDEX('Products'!$E$6:$E$505,MATCH($B1996,'Products'!$A$6:$A$505,0)),0)),"")</f>
      </c>
      <c r="J1996" s="12"/>
    </row>
    <row r="1997" spans="1:10" x14ac:dyDescent="0.25">
      <c r="A1997" s="17"/>
      <c r="B1997" s="12"/>
      <c r="C1997" s="16">
        <f>IF($B1997="","",IFERROR(INDEX('Products'!$B$6:$B$505,MATCH($B1997,'Products'!$A$6:$A$505,0)),"Unknown code"))</f>
      </c>
      <c r="D1997" s="12"/>
      <c r="E1997" s="14"/>
      <c r="F1997" s="14"/>
      <c r="G1997" s="15">
        <f>IF(OR($B1997="",$D1997=""),"",IF($F1997&lt;&gt;"",$F1997,IFERROR(IF($D1997="In",INDEX('Products'!$E$6:$E$505,MATCH($B1997,'Products'!$A$6:$A$505,0)),INDEX('Products'!$F$6:$F$505,MATCH($B1997,'Products'!$A$6:$A$505,0))),"")))</f>
      </c>
      <c r="H1997" s="15">
        <f>IF(OR($E1997="",$G1997=""),"",$E1997*$G1997)</f>
      </c>
      <c r="I1997" s="15">
        <f>IF(AND($D1997="Out",$E1997&lt;&gt;"",$G1997&lt;&gt;""),$E1997*($G1997-IFERROR(INDEX('Products'!$E$6:$E$505,MATCH($B1997,'Products'!$A$6:$A$505,0)),0)),"")</f>
      </c>
      <c r="J1997" s="12"/>
    </row>
    <row r="1998" spans="1:10" x14ac:dyDescent="0.25">
      <c r="A1998" s="17"/>
      <c r="B1998" s="12"/>
      <c r="C1998" s="16">
        <f>IF($B1998="","",IFERROR(INDEX('Products'!$B$6:$B$505,MATCH($B1998,'Products'!$A$6:$A$505,0)),"Unknown code"))</f>
      </c>
      <c r="D1998" s="12"/>
      <c r="E1998" s="14"/>
      <c r="F1998" s="14"/>
      <c r="G1998" s="15">
        <f>IF(OR($B1998="",$D1998=""),"",IF($F1998&lt;&gt;"",$F1998,IFERROR(IF($D1998="In",INDEX('Products'!$E$6:$E$505,MATCH($B1998,'Products'!$A$6:$A$505,0)),INDEX('Products'!$F$6:$F$505,MATCH($B1998,'Products'!$A$6:$A$505,0))),"")))</f>
      </c>
      <c r="H1998" s="15">
        <f>IF(OR($E1998="",$G1998=""),"",$E1998*$G1998)</f>
      </c>
      <c r="I1998" s="15">
        <f>IF(AND($D1998="Out",$E1998&lt;&gt;"",$G1998&lt;&gt;""),$E1998*($G1998-IFERROR(INDEX('Products'!$E$6:$E$505,MATCH($B1998,'Products'!$A$6:$A$505,0)),0)),"")</f>
      </c>
      <c r="J1998" s="12"/>
    </row>
    <row r="1999" spans="1:10" x14ac:dyDescent="0.25">
      <c r="A1999" s="17"/>
      <c r="B1999" s="12"/>
      <c r="C1999" s="16">
        <f>IF($B1999="","",IFERROR(INDEX('Products'!$B$6:$B$505,MATCH($B1999,'Products'!$A$6:$A$505,0)),"Unknown code"))</f>
      </c>
      <c r="D1999" s="12"/>
      <c r="E1999" s="14"/>
      <c r="F1999" s="14"/>
      <c r="G1999" s="15">
        <f>IF(OR($B1999="",$D1999=""),"",IF($F1999&lt;&gt;"",$F1999,IFERROR(IF($D1999="In",INDEX('Products'!$E$6:$E$505,MATCH($B1999,'Products'!$A$6:$A$505,0)),INDEX('Products'!$F$6:$F$505,MATCH($B1999,'Products'!$A$6:$A$505,0))),"")))</f>
      </c>
      <c r="H1999" s="15">
        <f>IF(OR($E1999="",$G1999=""),"",$E1999*$G1999)</f>
      </c>
      <c r="I1999" s="15">
        <f>IF(AND($D1999="Out",$E1999&lt;&gt;"",$G1999&lt;&gt;""),$E1999*($G1999-IFERROR(INDEX('Products'!$E$6:$E$505,MATCH($B1999,'Products'!$A$6:$A$505,0)),0)),"")</f>
      </c>
      <c r="J1999" s="12"/>
    </row>
    <row r="2000" spans="1:10" x14ac:dyDescent="0.25">
      <c r="A2000" s="17"/>
      <c r="B2000" s="12"/>
      <c r="C2000" s="16">
        <f>IF($B2000="","",IFERROR(INDEX('Products'!$B$6:$B$505,MATCH($B2000,'Products'!$A$6:$A$505,0)),"Unknown code"))</f>
      </c>
      <c r="D2000" s="12"/>
      <c r="E2000" s="14"/>
      <c r="F2000" s="14"/>
      <c r="G2000" s="15">
        <f>IF(OR($B2000="",$D2000=""),"",IF($F2000&lt;&gt;"",$F2000,IFERROR(IF($D2000="In",INDEX('Products'!$E$6:$E$505,MATCH($B2000,'Products'!$A$6:$A$505,0)),INDEX('Products'!$F$6:$F$505,MATCH($B2000,'Products'!$A$6:$A$505,0))),"")))</f>
      </c>
      <c r="H2000" s="15">
        <f>IF(OR($E2000="",$G2000=""),"",$E2000*$G2000)</f>
      </c>
      <c r="I2000" s="15">
        <f>IF(AND($D2000="Out",$E2000&lt;&gt;"",$G2000&lt;&gt;""),$E2000*($G2000-IFERROR(INDEX('Products'!$E$6:$E$505,MATCH($B2000,'Products'!$A$6:$A$505,0)),0)),"")</f>
      </c>
      <c r="J2000" s="12"/>
    </row>
    <row r="2001" spans="1:10" x14ac:dyDescent="0.25">
      <c r="A2001" s="17"/>
      <c r="B2001" s="12"/>
      <c r="C2001" s="16">
        <f>IF($B2001="","",IFERROR(INDEX('Products'!$B$6:$B$505,MATCH($B2001,'Products'!$A$6:$A$505,0)),"Unknown code"))</f>
      </c>
      <c r="D2001" s="12"/>
      <c r="E2001" s="14"/>
      <c r="F2001" s="14"/>
      <c r="G2001" s="15">
        <f>IF(OR($B2001="",$D2001=""),"",IF($F2001&lt;&gt;"",$F2001,IFERROR(IF($D2001="In",INDEX('Products'!$E$6:$E$505,MATCH($B2001,'Products'!$A$6:$A$505,0)),INDEX('Products'!$F$6:$F$505,MATCH($B2001,'Products'!$A$6:$A$505,0))),"")))</f>
      </c>
      <c r="H2001" s="15">
        <f>IF(OR($E2001="",$G2001=""),"",$E2001*$G2001)</f>
      </c>
      <c r="I2001" s="15">
        <f>IF(AND($D2001="Out",$E2001&lt;&gt;"",$G2001&lt;&gt;""),$E2001*($G2001-IFERROR(INDEX('Products'!$E$6:$E$505,MATCH($B2001,'Products'!$A$6:$A$505,0)),0)),"")</f>
      </c>
      <c r="J2001" s="12"/>
    </row>
    <row r="2002" spans="1:10" x14ac:dyDescent="0.25">
      <c r="A2002" s="17"/>
      <c r="B2002" s="12"/>
      <c r="C2002" s="16">
        <f>IF($B2002="","",IFERROR(INDEX('Products'!$B$6:$B$505,MATCH($B2002,'Products'!$A$6:$A$505,0)),"Unknown code"))</f>
      </c>
      <c r="D2002" s="12"/>
      <c r="E2002" s="14"/>
      <c r="F2002" s="14"/>
      <c r="G2002" s="15">
        <f>IF(OR($B2002="",$D2002=""),"",IF($F2002&lt;&gt;"",$F2002,IFERROR(IF($D2002="In",INDEX('Products'!$E$6:$E$505,MATCH($B2002,'Products'!$A$6:$A$505,0)),INDEX('Products'!$F$6:$F$505,MATCH($B2002,'Products'!$A$6:$A$505,0))),"")))</f>
      </c>
      <c r="H2002" s="15">
        <f>IF(OR($E2002="",$G2002=""),"",$E2002*$G2002)</f>
      </c>
      <c r="I2002" s="15">
        <f>IF(AND($D2002="Out",$E2002&lt;&gt;"",$G2002&lt;&gt;""),$E2002*($G2002-IFERROR(INDEX('Products'!$E$6:$E$505,MATCH($B2002,'Products'!$A$6:$A$505,0)),0)),"")</f>
      </c>
      <c r="J2002" s="12"/>
    </row>
    <row r="2003" spans="1:10" x14ac:dyDescent="0.25">
      <c r="A2003" s="17"/>
      <c r="B2003" s="12"/>
      <c r="C2003" s="16">
        <f>IF($B2003="","",IFERROR(INDEX('Products'!$B$6:$B$505,MATCH($B2003,'Products'!$A$6:$A$505,0)),"Unknown code"))</f>
      </c>
      <c r="D2003" s="12"/>
      <c r="E2003" s="14"/>
      <c r="F2003" s="14"/>
      <c r="G2003" s="15">
        <f>IF(OR($B2003="",$D2003=""),"",IF($F2003&lt;&gt;"",$F2003,IFERROR(IF($D2003="In",INDEX('Products'!$E$6:$E$505,MATCH($B2003,'Products'!$A$6:$A$505,0)),INDEX('Products'!$F$6:$F$505,MATCH($B2003,'Products'!$A$6:$A$505,0))),"")))</f>
      </c>
      <c r="H2003" s="15">
        <f>IF(OR($E2003="",$G2003=""),"",$E2003*$G2003)</f>
      </c>
      <c r="I2003" s="15">
        <f>IF(AND($D2003="Out",$E2003&lt;&gt;"",$G2003&lt;&gt;""),$E2003*($G2003-IFERROR(INDEX('Products'!$E$6:$E$505,MATCH($B2003,'Products'!$A$6:$A$505,0)),0)),"")</f>
      </c>
      <c r="J2003" s="12"/>
    </row>
    <row r="2004" spans="1:10" x14ac:dyDescent="0.25">
      <c r="A2004" s="17"/>
      <c r="B2004" s="12"/>
      <c r="C2004" s="16">
        <f>IF($B2004="","",IFERROR(INDEX('Products'!$B$6:$B$505,MATCH($B2004,'Products'!$A$6:$A$505,0)),"Unknown code"))</f>
      </c>
      <c r="D2004" s="12"/>
      <c r="E2004" s="14"/>
      <c r="F2004" s="14"/>
      <c r="G2004" s="15">
        <f>IF(OR($B2004="",$D2004=""),"",IF($F2004&lt;&gt;"",$F2004,IFERROR(IF($D2004="In",INDEX('Products'!$E$6:$E$505,MATCH($B2004,'Products'!$A$6:$A$505,0)),INDEX('Products'!$F$6:$F$505,MATCH($B2004,'Products'!$A$6:$A$505,0))),"")))</f>
      </c>
      <c r="H2004" s="15">
        <f>IF(OR($E2004="",$G2004=""),"",$E2004*$G2004)</f>
      </c>
      <c r="I2004" s="15">
        <f>IF(AND($D2004="Out",$E2004&lt;&gt;"",$G2004&lt;&gt;""),$E2004*($G2004-IFERROR(INDEX('Products'!$E$6:$E$505,MATCH($B2004,'Products'!$A$6:$A$505,0)),0)),"")</f>
      </c>
      <c r="J2004" s="12"/>
    </row>
    <row r="2005" spans="1:10" x14ac:dyDescent="0.25">
      <c r="A2005" s="17"/>
      <c r="B2005" s="12"/>
      <c r="C2005" s="16">
        <f>IF($B2005="","",IFERROR(INDEX('Products'!$B$6:$B$505,MATCH($B2005,'Products'!$A$6:$A$505,0)),"Unknown code"))</f>
      </c>
      <c r="D2005" s="12"/>
      <c r="E2005" s="14"/>
      <c r="F2005" s="14"/>
      <c r="G2005" s="15">
        <f>IF(OR($B2005="",$D2005=""),"",IF($F2005&lt;&gt;"",$F2005,IFERROR(IF($D2005="In",INDEX('Products'!$E$6:$E$505,MATCH($B2005,'Products'!$A$6:$A$505,0)),INDEX('Products'!$F$6:$F$505,MATCH($B2005,'Products'!$A$6:$A$505,0))),"")))</f>
      </c>
      <c r="H2005" s="15">
        <f>IF(OR($E2005="",$G2005=""),"",$E2005*$G2005)</f>
      </c>
      <c r="I2005" s="15">
        <f>IF(AND($D2005="Out",$E2005&lt;&gt;"",$G2005&lt;&gt;""),$E2005*($G2005-IFERROR(INDEX('Products'!$E$6:$E$505,MATCH($B2005,'Products'!$A$6:$A$505,0)),0)),"")</f>
      </c>
      <c r="J2005" s="12"/>
    </row>
    <row r="2006" spans="1:10" x14ac:dyDescent="0.25">
      <c r="A2006" s="17"/>
      <c r="B2006" s="12"/>
      <c r="C2006" s="16">
        <f>IF($B2006="","",IFERROR(INDEX('Products'!$B$6:$B$505,MATCH($B2006,'Products'!$A$6:$A$505,0)),"Unknown code"))</f>
      </c>
      <c r="D2006" s="12"/>
      <c r="E2006" s="14"/>
      <c r="F2006" s="14"/>
      <c r="G2006" s="15">
        <f>IF(OR($B2006="",$D2006=""),"",IF($F2006&lt;&gt;"",$F2006,IFERROR(IF($D2006="In",INDEX('Products'!$E$6:$E$505,MATCH($B2006,'Products'!$A$6:$A$505,0)),INDEX('Products'!$F$6:$F$505,MATCH($B2006,'Products'!$A$6:$A$505,0))),"")))</f>
      </c>
      <c r="H2006" s="15">
        <f>IF(OR($E2006="",$G2006=""),"",$E2006*$G2006)</f>
      </c>
      <c r="I2006" s="15">
        <f>IF(AND($D2006="Out",$E2006&lt;&gt;"",$G2006&lt;&gt;""),$E2006*($G2006-IFERROR(INDEX('Products'!$E$6:$E$505,MATCH($B2006,'Products'!$A$6:$A$505,0)),0)),"")</f>
      </c>
      <c r="J2006" s="12"/>
    </row>
    <row r="2007" spans="1:10" x14ac:dyDescent="0.25">
      <c r="A2007" s="17"/>
      <c r="B2007" s="12"/>
      <c r="C2007" s="16">
        <f>IF($B2007="","",IFERROR(INDEX('Products'!$B$6:$B$505,MATCH($B2007,'Products'!$A$6:$A$505,0)),"Unknown code"))</f>
      </c>
      <c r="D2007" s="12"/>
      <c r="E2007" s="14"/>
      <c r="F2007" s="14"/>
      <c r="G2007" s="15">
        <f>IF(OR($B2007="",$D2007=""),"",IF($F2007&lt;&gt;"",$F2007,IFERROR(IF($D2007="In",INDEX('Products'!$E$6:$E$505,MATCH($B2007,'Products'!$A$6:$A$505,0)),INDEX('Products'!$F$6:$F$505,MATCH($B2007,'Products'!$A$6:$A$505,0))),"")))</f>
      </c>
      <c r="H2007" s="15">
        <f>IF(OR($E2007="",$G2007=""),"",$E2007*$G2007)</f>
      </c>
      <c r="I2007" s="15">
        <f>IF(AND($D2007="Out",$E2007&lt;&gt;"",$G2007&lt;&gt;""),$E2007*($G2007-IFERROR(INDEX('Products'!$E$6:$E$505,MATCH($B2007,'Products'!$A$6:$A$505,0)),0)),"")</f>
      </c>
      <c r="J2007" s="12"/>
    </row>
    <row r="2008" spans="1:10" x14ac:dyDescent="0.25">
      <c r="A2008" s="17"/>
      <c r="B2008" s="12"/>
      <c r="C2008" s="16">
        <f>IF($B2008="","",IFERROR(INDEX('Products'!$B$6:$B$505,MATCH($B2008,'Products'!$A$6:$A$505,0)),"Unknown code"))</f>
      </c>
      <c r="D2008" s="12"/>
      <c r="E2008" s="14"/>
      <c r="F2008" s="14"/>
      <c r="G2008" s="15">
        <f>IF(OR($B2008="",$D2008=""),"",IF($F2008&lt;&gt;"",$F2008,IFERROR(IF($D2008="In",INDEX('Products'!$E$6:$E$505,MATCH($B2008,'Products'!$A$6:$A$505,0)),INDEX('Products'!$F$6:$F$505,MATCH($B2008,'Products'!$A$6:$A$505,0))),"")))</f>
      </c>
      <c r="H2008" s="15">
        <f>IF(OR($E2008="",$G2008=""),"",$E2008*$G2008)</f>
      </c>
      <c r="I2008" s="15">
        <f>IF(AND($D2008="Out",$E2008&lt;&gt;"",$G2008&lt;&gt;""),$E2008*($G2008-IFERROR(INDEX('Products'!$E$6:$E$505,MATCH($B2008,'Products'!$A$6:$A$505,0)),0)),"")</f>
      </c>
      <c r="J2008" s="12"/>
    </row>
    <row r="2009" spans="1:10" x14ac:dyDescent="0.25">
      <c r="A2009" s="17"/>
      <c r="B2009" s="12"/>
      <c r="C2009" s="16">
        <f>IF($B2009="","",IFERROR(INDEX('Products'!$B$6:$B$505,MATCH($B2009,'Products'!$A$6:$A$505,0)),"Unknown code"))</f>
      </c>
      <c r="D2009" s="12"/>
      <c r="E2009" s="14"/>
      <c r="F2009" s="14"/>
      <c r="G2009" s="15">
        <f>IF(OR($B2009="",$D2009=""),"",IF($F2009&lt;&gt;"",$F2009,IFERROR(IF($D2009="In",INDEX('Products'!$E$6:$E$505,MATCH($B2009,'Products'!$A$6:$A$505,0)),INDEX('Products'!$F$6:$F$505,MATCH($B2009,'Products'!$A$6:$A$505,0))),"")))</f>
      </c>
      <c r="H2009" s="15">
        <f>IF(OR($E2009="",$G2009=""),"",$E2009*$G2009)</f>
      </c>
      <c r="I2009" s="15">
        <f>IF(AND($D2009="Out",$E2009&lt;&gt;"",$G2009&lt;&gt;""),$E2009*($G2009-IFERROR(INDEX('Products'!$E$6:$E$505,MATCH($B2009,'Products'!$A$6:$A$505,0)),0)),"")</f>
      </c>
      <c r="J2009" s="12"/>
    </row>
    <row r="2010" spans="1:10" x14ac:dyDescent="0.25">
      <c r="A2010" s="17"/>
      <c r="B2010" s="12"/>
      <c r="C2010" s="16">
        <f>IF($B2010="","",IFERROR(INDEX('Products'!$B$6:$B$505,MATCH($B2010,'Products'!$A$6:$A$505,0)),"Unknown code"))</f>
      </c>
      <c r="D2010" s="12"/>
      <c r="E2010" s="14"/>
      <c r="F2010" s="14"/>
      <c r="G2010" s="15">
        <f>IF(OR($B2010="",$D2010=""),"",IF($F2010&lt;&gt;"",$F2010,IFERROR(IF($D2010="In",INDEX('Products'!$E$6:$E$505,MATCH($B2010,'Products'!$A$6:$A$505,0)),INDEX('Products'!$F$6:$F$505,MATCH($B2010,'Products'!$A$6:$A$505,0))),"")))</f>
      </c>
      <c r="H2010" s="15">
        <f>IF(OR($E2010="",$G2010=""),"",$E2010*$G2010)</f>
      </c>
      <c r="I2010" s="15">
        <f>IF(AND($D2010="Out",$E2010&lt;&gt;"",$G2010&lt;&gt;""),$E2010*($G2010-IFERROR(INDEX('Products'!$E$6:$E$505,MATCH($B2010,'Products'!$A$6:$A$505,0)),0)),"")</f>
      </c>
      <c r="J2010" s="12"/>
    </row>
    <row r="2011" spans="1:10" x14ac:dyDescent="0.25">
      <c r="A2011" s="17"/>
      <c r="B2011" s="12"/>
      <c r="C2011" s="16">
        <f>IF($B2011="","",IFERROR(INDEX('Products'!$B$6:$B$505,MATCH($B2011,'Products'!$A$6:$A$505,0)),"Unknown code"))</f>
      </c>
      <c r="D2011" s="12"/>
      <c r="E2011" s="14"/>
      <c r="F2011" s="14"/>
      <c r="G2011" s="15">
        <f>IF(OR($B2011="",$D2011=""),"",IF($F2011&lt;&gt;"",$F2011,IFERROR(IF($D2011="In",INDEX('Products'!$E$6:$E$505,MATCH($B2011,'Products'!$A$6:$A$505,0)),INDEX('Products'!$F$6:$F$505,MATCH($B2011,'Products'!$A$6:$A$505,0))),"")))</f>
      </c>
      <c r="H2011" s="15">
        <f>IF(OR($E2011="",$G2011=""),"",$E2011*$G2011)</f>
      </c>
      <c r="I2011" s="15">
        <f>IF(AND($D2011="Out",$E2011&lt;&gt;"",$G2011&lt;&gt;""),$E2011*($G2011-IFERROR(INDEX('Products'!$E$6:$E$505,MATCH($B2011,'Products'!$A$6:$A$505,0)),0)),"")</f>
      </c>
      <c r="J2011" s="12"/>
    </row>
    <row r="2012" spans="1:10" x14ac:dyDescent="0.25">
      <c r="A2012" s="17"/>
      <c r="B2012" s="12"/>
      <c r="C2012" s="16">
        <f>IF($B2012="","",IFERROR(INDEX('Products'!$B$6:$B$505,MATCH($B2012,'Products'!$A$6:$A$505,0)),"Unknown code"))</f>
      </c>
      <c r="D2012" s="12"/>
      <c r="E2012" s="14"/>
      <c r="F2012" s="14"/>
      <c r="G2012" s="15">
        <f>IF(OR($B2012="",$D2012=""),"",IF($F2012&lt;&gt;"",$F2012,IFERROR(IF($D2012="In",INDEX('Products'!$E$6:$E$505,MATCH($B2012,'Products'!$A$6:$A$505,0)),INDEX('Products'!$F$6:$F$505,MATCH($B2012,'Products'!$A$6:$A$505,0))),"")))</f>
      </c>
      <c r="H2012" s="15">
        <f>IF(OR($E2012="",$G2012=""),"",$E2012*$G2012)</f>
      </c>
      <c r="I2012" s="15">
        <f>IF(AND($D2012="Out",$E2012&lt;&gt;"",$G2012&lt;&gt;""),$E2012*($G2012-IFERROR(INDEX('Products'!$E$6:$E$505,MATCH($B2012,'Products'!$A$6:$A$505,0)),0)),"")</f>
      </c>
      <c r="J2012" s="12"/>
    </row>
    <row r="2013" spans="1:10" x14ac:dyDescent="0.25">
      <c r="A2013" s="17"/>
      <c r="B2013" s="12"/>
      <c r="C2013" s="16">
        <f>IF($B2013="","",IFERROR(INDEX('Products'!$B$6:$B$505,MATCH($B2013,'Products'!$A$6:$A$505,0)),"Unknown code"))</f>
      </c>
      <c r="D2013" s="12"/>
      <c r="E2013" s="14"/>
      <c r="F2013" s="14"/>
      <c r="G2013" s="15">
        <f>IF(OR($B2013="",$D2013=""),"",IF($F2013&lt;&gt;"",$F2013,IFERROR(IF($D2013="In",INDEX('Products'!$E$6:$E$505,MATCH($B2013,'Products'!$A$6:$A$505,0)),INDEX('Products'!$F$6:$F$505,MATCH($B2013,'Products'!$A$6:$A$505,0))),"")))</f>
      </c>
      <c r="H2013" s="15">
        <f>IF(OR($E2013="",$G2013=""),"",$E2013*$G2013)</f>
      </c>
      <c r="I2013" s="15">
        <f>IF(AND($D2013="Out",$E2013&lt;&gt;"",$G2013&lt;&gt;""),$E2013*($G2013-IFERROR(INDEX('Products'!$E$6:$E$505,MATCH($B2013,'Products'!$A$6:$A$505,0)),0)),"")</f>
      </c>
      <c r="J2013" s="12"/>
    </row>
    <row r="2014" spans="1:10" x14ac:dyDescent="0.25">
      <c r="A2014" s="17"/>
      <c r="B2014" s="12"/>
      <c r="C2014" s="16">
        <f>IF($B2014="","",IFERROR(INDEX('Products'!$B$6:$B$505,MATCH($B2014,'Products'!$A$6:$A$505,0)),"Unknown code"))</f>
      </c>
      <c r="D2014" s="12"/>
      <c r="E2014" s="14"/>
      <c r="F2014" s="14"/>
      <c r="G2014" s="15">
        <f>IF(OR($B2014="",$D2014=""),"",IF($F2014&lt;&gt;"",$F2014,IFERROR(IF($D2014="In",INDEX('Products'!$E$6:$E$505,MATCH($B2014,'Products'!$A$6:$A$505,0)),INDEX('Products'!$F$6:$F$505,MATCH($B2014,'Products'!$A$6:$A$505,0))),"")))</f>
      </c>
      <c r="H2014" s="15">
        <f>IF(OR($E2014="",$G2014=""),"",$E2014*$G2014)</f>
      </c>
      <c r="I2014" s="15">
        <f>IF(AND($D2014="Out",$E2014&lt;&gt;"",$G2014&lt;&gt;""),$E2014*($G2014-IFERROR(INDEX('Products'!$E$6:$E$505,MATCH($B2014,'Products'!$A$6:$A$505,0)),0)),"")</f>
      </c>
      <c r="J2014" s="12"/>
    </row>
    <row r="2015" spans="1:10" x14ac:dyDescent="0.25">
      <c r="A2015" s="17"/>
      <c r="B2015" s="12"/>
      <c r="C2015" s="16">
        <f>IF($B2015="","",IFERROR(INDEX('Products'!$B$6:$B$505,MATCH($B2015,'Products'!$A$6:$A$505,0)),"Unknown code"))</f>
      </c>
      <c r="D2015" s="12"/>
      <c r="E2015" s="14"/>
      <c r="F2015" s="14"/>
      <c r="G2015" s="15">
        <f>IF(OR($B2015="",$D2015=""),"",IF($F2015&lt;&gt;"",$F2015,IFERROR(IF($D2015="In",INDEX('Products'!$E$6:$E$505,MATCH($B2015,'Products'!$A$6:$A$505,0)),INDEX('Products'!$F$6:$F$505,MATCH($B2015,'Products'!$A$6:$A$505,0))),"")))</f>
      </c>
      <c r="H2015" s="15">
        <f>IF(OR($E2015="",$G2015=""),"",$E2015*$G2015)</f>
      </c>
      <c r="I2015" s="15">
        <f>IF(AND($D2015="Out",$E2015&lt;&gt;"",$G2015&lt;&gt;""),$E2015*($G2015-IFERROR(INDEX('Products'!$E$6:$E$505,MATCH($B2015,'Products'!$A$6:$A$505,0)),0)),"")</f>
      </c>
      <c r="J2015" s="12"/>
    </row>
    <row r="2016" spans="1:10" x14ac:dyDescent="0.25">
      <c r="A2016" s="17"/>
      <c r="B2016" s="12"/>
      <c r="C2016" s="16">
        <f>IF($B2016="","",IFERROR(INDEX('Products'!$B$6:$B$505,MATCH($B2016,'Products'!$A$6:$A$505,0)),"Unknown code"))</f>
      </c>
      <c r="D2016" s="12"/>
      <c r="E2016" s="14"/>
      <c r="F2016" s="14"/>
      <c r="G2016" s="15">
        <f>IF(OR($B2016="",$D2016=""),"",IF($F2016&lt;&gt;"",$F2016,IFERROR(IF($D2016="In",INDEX('Products'!$E$6:$E$505,MATCH($B2016,'Products'!$A$6:$A$505,0)),INDEX('Products'!$F$6:$F$505,MATCH($B2016,'Products'!$A$6:$A$505,0))),"")))</f>
      </c>
      <c r="H2016" s="15">
        <f>IF(OR($E2016="",$G2016=""),"",$E2016*$G2016)</f>
      </c>
      <c r="I2016" s="15">
        <f>IF(AND($D2016="Out",$E2016&lt;&gt;"",$G2016&lt;&gt;""),$E2016*($G2016-IFERROR(INDEX('Products'!$E$6:$E$505,MATCH($B2016,'Products'!$A$6:$A$505,0)),0)),"")</f>
      </c>
      <c r="J2016" s="12"/>
    </row>
    <row r="2017" spans="1:10" x14ac:dyDescent="0.25">
      <c r="A2017" s="17"/>
      <c r="B2017" s="12"/>
      <c r="C2017" s="16">
        <f>IF($B2017="","",IFERROR(INDEX('Products'!$B$6:$B$505,MATCH($B2017,'Products'!$A$6:$A$505,0)),"Unknown code"))</f>
      </c>
      <c r="D2017" s="12"/>
      <c r="E2017" s="14"/>
      <c r="F2017" s="14"/>
      <c r="G2017" s="15">
        <f>IF(OR($B2017="",$D2017=""),"",IF($F2017&lt;&gt;"",$F2017,IFERROR(IF($D2017="In",INDEX('Products'!$E$6:$E$505,MATCH($B2017,'Products'!$A$6:$A$505,0)),INDEX('Products'!$F$6:$F$505,MATCH($B2017,'Products'!$A$6:$A$505,0))),"")))</f>
      </c>
      <c r="H2017" s="15">
        <f>IF(OR($E2017="",$G2017=""),"",$E2017*$G2017)</f>
      </c>
      <c r="I2017" s="15">
        <f>IF(AND($D2017="Out",$E2017&lt;&gt;"",$G2017&lt;&gt;""),$E2017*($G2017-IFERROR(INDEX('Products'!$E$6:$E$505,MATCH($B2017,'Products'!$A$6:$A$505,0)),0)),"")</f>
      </c>
      <c r="J2017" s="12"/>
    </row>
    <row r="2018" spans="1:10" x14ac:dyDescent="0.25">
      <c r="A2018" s="17"/>
      <c r="B2018" s="12"/>
      <c r="C2018" s="16">
        <f>IF($B2018="","",IFERROR(INDEX('Products'!$B$6:$B$505,MATCH($B2018,'Products'!$A$6:$A$505,0)),"Unknown code"))</f>
      </c>
      <c r="D2018" s="12"/>
      <c r="E2018" s="14"/>
      <c r="F2018" s="14"/>
      <c r="G2018" s="15">
        <f>IF(OR($B2018="",$D2018=""),"",IF($F2018&lt;&gt;"",$F2018,IFERROR(IF($D2018="In",INDEX('Products'!$E$6:$E$505,MATCH($B2018,'Products'!$A$6:$A$505,0)),INDEX('Products'!$F$6:$F$505,MATCH($B2018,'Products'!$A$6:$A$505,0))),"")))</f>
      </c>
      <c r="H2018" s="15">
        <f>IF(OR($E2018="",$G2018=""),"",$E2018*$G2018)</f>
      </c>
      <c r="I2018" s="15">
        <f>IF(AND($D2018="Out",$E2018&lt;&gt;"",$G2018&lt;&gt;""),$E2018*($G2018-IFERROR(INDEX('Products'!$E$6:$E$505,MATCH($B2018,'Products'!$A$6:$A$505,0)),0)),"")</f>
      </c>
      <c r="J2018" s="12"/>
    </row>
    <row r="2019" spans="1:10" x14ac:dyDescent="0.25">
      <c r="A2019" s="17"/>
      <c r="B2019" s="12"/>
      <c r="C2019" s="16">
        <f>IF($B2019="","",IFERROR(INDEX('Products'!$B$6:$B$505,MATCH($B2019,'Products'!$A$6:$A$505,0)),"Unknown code"))</f>
      </c>
      <c r="D2019" s="12"/>
      <c r="E2019" s="14"/>
      <c r="F2019" s="14"/>
      <c r="G2019" s="15">
        <f>IF(OR($B2019="",$D2019=""),"",IF($F2019&lt;&gt;"",$F2019,IFERROR(IF($D2019="In",INDEX('Products'!$E$6:$E$505,MATCH($B2019,'Products'!$A$6:$A$505,0)),INDEX('Products'!$F$6:$F$505,MATCH($B2019,'Products'!$A$6:$A$505,0))),"")))</f>
      </c>
      <c r="H2019" s="15">
        <f>IF(OR($E2019="",$G2019=""),"",$E2019*$G2019)</f>
      </c>
      <c r="I2019" s="15">
        <f>IF(AND($D2019="Out",$E2019&lt;&gt;"",$G2019&lt;&gt;""),$E2019*($G2019-IFERROR(INDEX('Products'!$E$6:$E$505,MATCH($B2019,'Products'!$A$6:$A$505,0)),0)),"")</f>
      </c>
      <c r="J2019" s="12"/>
    </row>
    <row r="2020" spans="1:10" x14ac:dyDescent="0.25">
      <c r="A2020" s="17"/>
      <c r="B2020" s="12"/>
      <c r="C2020" s="16">
        <f>IF($B2020="","",IFERROR(INDEX('Products'!$B$6:$B$505,MATCH($B2020,'Products'!$A$6:$A$505,0)),"Unknown code"))</f>
      </c>
      <c r="D2020" s="12"/>
      <c r="E2020" s="14"/>
      <c r="F2020" s="14"/>
      <c r="G2020" s="15">
        <f>IF(OR($B2020="",$D2020=""),"",IF($F2020&lt;&gt;"",$F2020,IFERROR(IF($D2020="In",INDEX('Products'!$E$6:$E$505,MATCH($B2020,'Products'!$A$6:$A$505,0)),INDEX('Products'!$F$6:$F$505,MATCH($B2020,'Products'!$A$6:$A$505,0))),"")))</f>
      </c>
      <c r="H2020" s="15">
        <f>IF(OR($E2020="",$G2020=""),"",$E2020*$G2020)</f>
      </c>
      <c r="I2020" s="15">
        <f>IF(AND($D2020="Out",$E2020&lt;&gt;"",$G2020&lt;&gt;""),$E2020*($G2020-IFERROR(INDEX('Products'!$E$6:$E$505,MATCH($B2020,'Products'!$A$6:$A$505,0)),0)),"")</f>
      </c>
      <c r="J2020" s="12"/>
    </row>
    <row r="2021" spans="1:10" x14ac:dyDescent="0.25">
      <c r="A2021" s="17"/>
      <c r="B2021" s="12"/>
      <c r="C2021" s="16">
        <f>IF($B2021="","",IFERROR(INDEX('Products'!$B$6:$B$505,MATCH($B2021,'Products'!$A$6:$A$505,0)),"Unknown code"))</f>
      </c>
      <c r="D2021" s="12"/>
      <c r="E2021" s="14"/>
      <c r="F2021" s="14"/>
      <c r="G2021" s="15">
        <f>IF(OR($B2021="",$D2021=""),"",IF($F2021&lt;&gt;"",$F2021,IFERROR(IF($D2021="In",INDEX('Products'!$E$6:$E$505,MATCH($B2021,'Products'!$A$6:$A$505,0)),INDEX('Products'!$F$6:$F$505,MATCH($B2021,'Products'!$A$6:$A$505,0))),"")))</f>
      </c>
      <c r="H2021" s="15">
        <f>IF(OR($E2021="",$G2021=""),"",$E2021*$G2021)</f>
      </c>
      <c r="I2021" s="15">
        <f>IF(AND($D2021="Out",$E2021&lt;&gt;"",$G2021&lt;&gt;""),$E2021*($G2021-IFERROR(INDEX('Products'!$E$6:$E$505,MATCH($B2021,'Products'!$A$6:$A$505,0)),0)),"")</f>
      </c>
      <c r="J2021" s="12"/>
    </row>
    <row r="2022" spans="1:10" x14ac:dyDescent="0.25">
      <c r="A2022" s="17"/>
      <c r="B2022" s="12"/>
      <c r="C2022" s="16">
        <f>IF($B2022="","",IFERROR(INDEX('Products'!$B$6:$B$505,MATCH($B2022,'Products'!$A$6:$A$505,0)),"Unknown code"))</f>
      </c>
      <c r="D2022" s="12"/>
      <c r="E2022" s="14"/>
      <c r="F2022" s="14"/>
      <c r="G2022" s="15">
        <f>IF(OR($B2022="",$D2022=""),"",IF($F2022&lt;&gt;"",$F2022,IFERROR(IF($D2022="In",INDEX('Products'!$E$6:$E$505,MATCH($B2022,'Products'!$A$6:$A$505,0)),INDEX('Products'!$F$6:$F$505,MATCH($B2022,'Products'!$A$6:$A$505,0))),"")))</f>
      </c>
      <c r="H2022" s="15">
        <f>IF(OR($E2022="",$G2022=""),"",$E2022*$G2022)</f>
      </c>
      <c r="I2022" s="15">
        <f>IF(AND($D2022="Out",$E2022&lt;&gt;"",$G2022&lt;&gt;""),$E2022*($G2022-IFERROR(INDEX('Products'!$E$6:$E$505,MATCH($B2022,'Products'!$A$6:$A$505,0)),0)),"")</f>
      </c>
      <c r="J2022" s="12"/>
    </row>
    <row r="2023" spans="1:10" x14ac:dyDescent="0.25">
      <c r="A2023" s="17"/>
      <c r="B2023" s="12"/>
      <c r="C2023" s="16">
        <f>IF($B2023="","",IFERROR(INDEX('Products'!$B$6:$B$505,MATCH($B2023,'Products'!$A$6:$A$505,0)),"Unknown code"))</f>
      </c>
      <c r="D2023" s="12"/>
      <c r="E2023" s="14"/>
      <c r="F2023" s="14"/>
      <c r="G2023" s="15">
        <f>IF(OR($B2023="",$D2023=""),"",IF($F2023&lt;&gt;"",$F2023,IFERROR(IF($D2023="In",INDEX('Products'!$E$6:$E$505,MATCH($B2023,'Products'!$A$6:$A$505,0)),INDEX('Products'!$F$6:$F$505,MATCH($B2023,'Products'!$A$6:$A$505,0))),"")))</f>
      </c>
      <c r="H2023" s="15">
        <f>IF(OR($E2023="",$G2023=""),"",$E2023*$G2023)</f>
      </c>
      <c r="I2023" s="15">
        <f>IF(AND($D2023="Out",$E2023&lt;&gt;"",$G2023&lt;&gt;""),$E2023*($G2023-IFERROR(INDEX('Products'!$E$6:$E$505,MATCH($B2023,'Products'!$A$6:$A$505,0)),0)),"")</f>
      </c>
      <c r="J2023" s="12"/>
    </row>
    <row r="2024" spans="1:10" x14ac:dyDescent="0.25">
      <c r="A2024" s="17"/>
      <c r="B2024" s="12"/>
      <c r="C2024" s="16">
        <f>IF($B2024="","",IFERROR(INDEX('Products'!$B$6:$B$505,MATCH($B2024,'Products'!$A$6:$A$505,0)),"Unknown code"))</f>
      </c>
      <c r="D2024" s="12"/>
      <c r="E2024" s="14"/>
      <c r="F2024" s="14"/>
      <c r="G2024" s="15">
        <f>IF(OR($B2024="",$D2024=""),"",IF($F2024&lt;&gt;"",$F2024,IFERROR(IF($D2024="In",INDEX('Products'!$E$6:$E$505,MATCH($B2024,'Products'!$A$6:$A$505,0)),INDEX('Products'!$F$6:$F$505,MATCH($B2024,'Products'!$A$6:$A$505,0))),"")))</f>
      </c>
      <c r="H2024" s="15">
        <f>IF(OR($E2024="",$G2024=""),"",$E2024*$G2024)</f>
      </c>
      <c r="I2024" s="15">
        <f>IF(AND($D2024="Out",$E2024&lt;&gt;"",$G2024&lt;&gt;""),$E2024*($G2024-IFERROR(INDEX('Products'!$E$6:$E$505,MATCH($B2024,'Products'!$A$6:$A$505,0)),0)),"")</f>
      </c>
      <c r="J2024" s="12"/>
    </row>
    <row r="2025" spans="1:10" x14ac:dyDescent="0.25">
      <c r="A2025" s="17"/>
      <c r="B2025" s="12"/>
      <c r="C2025" s="16">
        <f>IF($B2025="","",IFERROR(INDEX('Products'!$B$6:$B$505,MATCH($B2025,'Products'!$A$6:$A$505,0)),"Unknown code"))</f>
      </c>
      <c r="D2025" s="12"/>
      <c r="E2025" s="14"/>
      <c r="F2025" s="14"/>
      <c r="G2025" s="15">
        <f>IF(OR($B2025="",$D2025=""),"",IF($F2025&lt;&gt;"",$F2025,IFERROR(IF($D2025="In",INDEX('Products'!$E$6:$E$505,MATCH($B2025,'Products'!$A$6:$A$505,0)),INDEX('Products'!$F$6:$F$505,MATCH($B2025,'Products'!$A$6:$A$505,0))),"")))</f>
      </c>
      <c r="H2025" s="15">
        <f>IF(OR($E2025="",$G2025=""),"",$E2025*$G2025)</f>
      </c>
      <c r="I2025" s="15">
        <f>IF(AND($D2025="Out",$E2025&lt;&gt;"",$G2025&lt;&gt;""),$E2025*($G2025-IFERROR(INDEX('Products'!$E$6:$E$505,MATCH($B2025,'Products'!$A$6:$A$505,0)),0)),"")</f>
      </c>
      <c r="J2025" s="12"/>
    </row>
    <row r="2026" spans="1:10" x14ac:dyDescent="0.25">
      <c r="A2026" s="17"/>
      <c r="B2026" s="12"/>
      <c r="C2026" s="16">
        <f>IF($B2026="","",IFERROR(INDEX('Products'!$B$6:$B$505,MATCH($B2026,'Products'!$A$6:$A$505,0)),"Unknown code"))</f>
      </c>
      <c r="D2026" s="12"/>
      <c r="E2026" s="14"/>
      <c r="F2026" s="14"/>
      <c r="G2026" s="15">
        <f>IF(OR($B2026="",$D2026=""),"",IF($F2026&lt;&gt;"",$F2026,IFERROR(IF($D2026="In",INDEX('Products'!$E$6:$E$505,MATCH($B2026,'Products'!$A$6:$A$505,0)),INDEX('Products'!$F$6:$F$505,MATCH($B2026,'Products'!$A$6:$A$505,0))),"")))</f>
      </c>
      <c r="H2026" s="15">
        <f>IF(OR($E2026="",$G2026=""),"",$E2026*$G2026)</f>
      </c>
      <c r="I2026" s="15">
        <f>IF(AND($D2026="Out",$E2026&lt;&gt;"",$G2026&lt;&gt;""),$E2026*($G2026-IFERROR(INDEX('Products'!$E$6:$E$505,MATCH($B2026,'Products'!$A$6:$A$505,0)),0)),"")</f>
      </c>
      <c r="J2026" s="12"/>
    </row>
    <row r="2027" spans="1:10" x14ac:dyDescent="0.25">
      <c r="A2027" s="17"/>
      <c r="B2027" s="12"/>
      <c r="C2027" s="16">
        <f>IF($B2027="","",IFERROR(INDEX('Products'!$B$6:$B$505,MATCH($B2027,'Products'!$A$6:$A$505,0)),"Unknown code"))</f>
      </c>
      <c r="D2027" s="12"/>
      <c r="E2027" s="14"/>
      <c r="F2027" s="14"/>
      <c r="G2027" s="15">
        <f>IF(OR($B2027="",$D2027=""),"",IF($F2027&lt;&gt;"",$F2027,IFERROR(IF($D2027="In",INDEX('Products'!$E$6:$E$505,MATCH($B2027,'Products'!$A$6:$A$505,0)),INDEX('Products'!$F$6:$F$505,MATCH($B2027,'Products'!$A$6:$A$505,0))),"")))</f>
      </c>
      <c r="H2027" s="15">
        <f>IF(OR($E2027="",$G2027=""),"",$E2027*$G2027)</f>
      </c>
      <c r="I2027" s="15">
        <f>IF(AND($D2027="Out",$E2027&lt;&gt;"",$G2027&lt;&gt;""),$E2027*($G2027-IFERROR(INDEX('Products'!$E$6:$E$505,MATCH($B2027,'Products'!$A$6:$A$505,0)),0)),"")</f>
      </c>
      <c r="J2027" s="12"/>
    </row>
    <row r="2028" spans="1:10" x14ac:dyDescent="0.25">
      <c r="A2028" s="17"/>
      <c r="B2028" s="12"/>
      <c r="C2028" s="16">
        <f>IF($B2028="","",IFERROR(INDEX('Products'!$B$6:$B$505,MATCH($B2028,'Products'!$A$6:$A$505,0)),"Unknown code"))</f>
      </c>
      <c r="D2028" s="12"/>
      <c r="E2028" s="14"/>
      <c r="F2028" s="14"/>
      <c r="G2028" s="15">
        <f>IF(OR($B2028="",$D2028=""),"",IF($F2028&lt;&gt;"",$F2028,IFERROR(IF($D2028="In",INDEX('Products'!$E$6:$E$505,MATCH($B2028,'Products'!$A$6:$A$505,0)),INDEX('Products'!$F$6:$F$505,MATCH($B2028,'Products'!$A$6:$A$505,0))),"")))</f>
      </c>
      <c r="H2028" s="15">
        <f>IF(OR($E2028="",$G2028=""),"",$E2028*$G2028)</f>
      </c>
      <c r="I2028" s="15">
        <f>IF(AND($D2028="Out",$E2028&lt;&gt;"",$G2028&lt;&gt;""),$E2028*($G2028-IFERROR(INDEX('Products'!$E$6:$E$505,MATCH($B2028,'Products'!$A$6:$A$505,0)),0)),"")</f>
      </c>
      <c r="J2028" s="12"/>
    </row>
    <row r="2029" spans="1:10" x14ac:dyDescent="0.25">
      <c r="A2029" s="17"/>
      <c r="B2029" s="12"/>
      <c r="C2029" s="16">
        <f>IF($B2029="","",IFERROR(INDEX('Products'!$B$6:$B$505,MATCH($B2029,'Products'!$A$6:$A$505,0)),"Unknown code"))</f>
      </c>
      <c r="D2029" s="12"/>
      <c r="E2029" s="14"/>
      <c r="F2029" s="14"/>
      <c r="G2029" s="15">
        <f>IF(OR($B2029="",$D2029=""),"",IF($F2029&lt;&gt;"",$F2029,IFERROR(IF($D2029="In",INDEX('Products'!$E$6:$E$505,MATCH($B2029,'Products'!$A$6:$A$505,0)),INDEX('Products'!$F$6:$F$505,MATCH($B2029,'Products'!$A$6:$A$505,0))),"")))</f>
      </c>
      <c r="H2029" s="15">
        <f>IF(OR($E2029="",$G2029=""),"",$E2029*$G2029)</f>
      </c>
      <c r="I2029" s="15">
        <f>IF(AND($D2029="Out",$E2029&lt;&gt;"",$G2029&lt;&gt;""),$E2029*($G2029-IFERROR(INDEX('Products'!$E$6:$E$505,MATCH($B2029,'Products'!$A$6:$A$505,0)),0)),"")</f>
      </c>
      <c r="J2029" s="12"/>
    </row>
    <row r="2030" spans="1:10" x14ac:dyDescent="0.25">
      <c r="A2030" s="17"/>
      <c r="B2030" s="12"/>
      <c r="C2030" s="16">
        <f>IF($B2030="","",IFERROR(INDEX('Products'!$B$6:$B$505,MATCH($B2030,'Products'!$A$6:$A$505,0)),"Unknown code"))</f>
      </c>
      <c r="D2030" s="12"/>
      <c r="E2030" s="14"/>
      <c r="F2030" s="14"/>
      <c r="G2030" s="15">
        <f>IF(OR($B2030="",$D2030=""),"",IF($F2030&lt;&gt;"",$F2030,IFERROR(IF($D2030="In",INDEX('Products'!$E$6:$E$505,MATCH($B2030,'Products'!$A$6:$A$505,0)),INDEX('Products'!$F$6:$F$505,MATCH($B2030,'Products'!$A$6:$A$505,0))),"")))</f>
      </c>
      <c r="H2030" s="15">
        <f>IF(OR($E2030="",$G2030=""),"",$E2030*$G2030)</f>
      </c>
      <c r="I2030" s="15">
        <f>IF(AND($D2030="Out",$E2030&lt;&gt;"",$G2030&lt;&gt;""),$E2030*($G2030-IFERROR(INDEX('Products'!$E$6:$E$505,MATCH($B2030,'Products'!$A$6:$A$505,0)),0)),"")</f>
      </c>
      <c r="J2030" s="12"/>
    </row>
    <row r="2031" spans="1:10" x14ac:dyDescent="0.25">
      <c r="A2031" s="17"/>
      <c r="B2031" s="12"/>
      <c r="C2031" s="16">
        <f>IF($B2031="","",IFERROR(INDEX('Products'!$B$6:$B$505,MATCH($B2031,'Products'!$A$6:$A$505,0)),"Unknown code"))</f>
      </c>
      <c r="D2031" s="12"/>
      <c r="E2031" s="14"/>
      <c r="F2031" s="14"/>
      <c r="G2031" s="15">
        <f>IF(OR($B2031="",$D2031=""),"",IF($F2031&lt;&gt;"",$F2031,IFERROR(IF($D2031="In",INDEX('Products'!$E$6:$E$505,MATCH($B2031,'Products'!$A$6:$A$505,0)),INDEX('Products'!$F$6:$F$505,MATCH($B2031,'Products'!$A$6:$A$505,0))),"")))</f>
      </c>
      <c r="H2031" s="15">
        <f>IF(OR($E2031="",$G2031=""),"",$E2031*$G2031)</f>
      </c>
      <c r="I2031" s="15">
        <f>IF(AND($D2031="Out",$E2031&lt;&gt;"",$G2031&lt;&gt;""),$E2031*($G2031-IFERROR(INDEX('Products'!$E$6:$E$505,MATCH($B2031,'Products'!$A$6:$A$505,0)),0)),"")</f>
      </c>
      <c r="J2031" s="12"/>
    </row>
    <row r="2032" spans="1:10" x14ac:dyDescent="0.25">
      <c r="A2032" s="17"/>
      <c r="B2032" s="12"/>
      <c r="C2032" s="16">
        <f>IF($B2032="","",IFERROR(INDEX('Products'!$B$6:$B$505,MATCH($B2032,'Products'!$A$6:$A$505,0)),"Unknown code"))</f>
      </c>
      <c r="D2032" s="12"/>
      <c r="E2032" s="14"/>
      <c r="F2032" s="14"/>
      <c r="G2032" s="15">
        <f>IF(OR($B2032="",$D2032=""),"",IF($F2032&lt;&gt;"",$F2032,IFERROR(IF($D2032="In",INDEX('Products'!$E$6:$E$505,MATCH($B2032,'Products'!$A$6:$A$505,0)),INDEX('Products'!$F$6:$F$505,MATCH($B2032,'Products'!$A$6:$A$505,0))),"")))</f>
      </c>
      <c r="H2032" s="15">
        <f>IF(OR($E2032="",$G2032=""),"",$E2032*$G2032)</f>
      </c>
      <c r="I2032" s="15">
        <f>IF(AND($D2032="Out",$E2032&lt;&gt;"",$G2032&lt;&gt;""),$E2032*($G2032-IFERROR(INDEX('Products'!$E$6:$E$505,MATCH($B2032,'Products'!$A$6:$A$505,0)),0)),"")</f>
      </c>
      <c r="J2032" s="12"/>
    </row>
    <row r="2033" spans="1:10" x14ac:dyDescent="0.25">
      <c r="A2033" s="17"/>
      <c r="B2033" s="12"/>
      <c r="C2033" s="16">
        <f>IF($B2033="","",IFERROR(INDEX('Products'!$B$6:$B$505,MATCH($B2033,'Products'!$A$6:$A$505,0)),"Unknown code"))</f>
      </c>
      <c r="D2033" s="12"/>
      <c r="E2033" s="14"/>
      <c r="F2033" s="14"/>
      <c r="G2033" s="15">
        <f>IF(OR($B2033="",$D2033=""),"",IF($F2033&lt;&gt;"",$F2033,IFERROR(IF($D2033="In",INDEX('Products'!$E$6:$E$505,MATCH($B2033,'Products'!$A$6:$A$505,0)),INDEX('Products'!$F$6:$F$505,MATCH($B2033,'Products'!$A$6:$A$505,0))),"")))</f>
      </c>
      <c r="H2033" s="15">
        <f>IF(OR($E2033="",$G2033=""),"",$E2033*$G2033)</f>
      </c>
      <c r="I2033" s="15">
        <f>IF(AND($D2033="Out",$E2033&lt;&gt;"",$G2033&lt;&gt;""),$E2033*($G2033-IFERROR(INDEX('Products'!$E$6:$E$505,MATCH($B2033,'Products'!$A$6:$A$505,0)),0)),"")</f>
      </c>
      <c r="J2033" s="12"/>
    </row>
    <row r="2034" spans="1:10" x14ac:dyDescent="0.25">
      <c r="A2034" s="17"/>
      <c r="B2034" s="12"/>
      <c r="C2034" s="16">
        <f>IF($B2034="","",IFERROR(INDEX('Products'!$B$6:$B$505,MATCH($B2034,'Products'!$A$6:$A$505,0)),"Unknown code"))</f>
      </c>
      <c r="D2034" s="12"/>
      <c r="E2034" s="14"/>
      <c r="F2034" s="14"/>
      <c r="G2034" s="15">
        <f>IF(OR($B2034="",$D2034=""),"",IF($F2034&lt;&gt;"",$F2034,IFERROR(IF($D2034="In",INDEX('Products'!$E$6:$E$505,MATCH($B2034,'Products'!$A$6:$A$505,0)),INDEX('Products'!$F$6:$F$505,MATCH($B2034,'Products'!$A$6:$A$505,0))),"")))</f>
      </c>
      <c r="H2034" s="15">
        <f>IF(OR($E2034="",$G2034=""),"",$E2034*$G2034)</f>
      </c>
      <c r="I2034" s="15">
        <f>IF(AND($D2034="Out",$E2034&lt;&gt;"",$G2034&lt;&gt;""),$E2034*($G2034-IFERROR(INDEX('Products'!$E$6:$E$505,MATCH($B2034,'Products'!$A$6:$A$505,0)),0)),"")</f>
      </c>
      <c r="J2034" s="12"/>
    </row>
    <row r="2035" spans="1:10" x14ac:dyDescent="0.25">
      <c r="A2035" s="17"/>
      <c r="B2035" s="12"/>
      <c r="C2035" s="16">
        <f>IF($B2035="","",IFERROR(INDEX('Products'!$B$6:$B$505,MATCH($B2035,'Products'!$A$6:$A$505,0)),"Unknown code"))</f>
      </c>
      <c r="D2035" s="12"/>
      <c r="E2035" s="14"/>
      <c r="F2035" s="14"/>
      <c r="G2035" s="15">
        <f>IF(OR($B2035="",$D2035=""),"",IF($F2035&lt;&gt;"",$F2035,IFERROR(IF($D2035="In",INDEX('Products'!$E$6:$E$505,MATCH($B2035,'Products'!$A$6:$A$505,0)),INDEX('Products'!$F$6:$F$505,MATCH($B2035,'Products'!$A$6:$A$505,0))),"")))</f>
      </c>
      <c r="H2035" s="15">
        <f>IF(OR($E2035="",$G2035=""),"",$E2035*$G2035)</f>
      </c>
      <c r="I2035" s="15">
        <f>IF(AND($D2035="Out",$E2035&lt;&gt;"",$G2035&lt;&gt;""),$E2035*($G2035-IFERROR(INDEX('Products'!$E$6:$E$505,MATCH($B2035,'Products'!$A$6:$A$505,0)),0)),"")</f>
      </c>
      <c r="J2035" s="12"/>
    </row>
    <row r="2036" spans="1:10" x14ac:dyDescent="0.25">
      <c r="A2036" s="17"/>
      <c r="B2036" s="12"/>
      <c r="C2036" s="16">
        <f>IF($B2036="","",IFERROR(INDEX('Products'!$B$6:$B$505,MATCH($B2036,'Products'!$A$6:$A$505,0)),"Unknown code"))</f>
      </c>
      <c r="D2036" s="12"/>
      <c r="E2036" s="14"/>
      <c r="F2036" s="14"/>
      <c r="G2036" s="15">
        <f>IF(OR($B2036="",$D2036=""),"",IF($F2036&lt;&gt;"",$F2036,IFERROR(IF($D2036="In",INDEX('Products'!$E$6:$E$505,MATCH($B2036,'Products'!$A$6:$A$505,0)),INDEX('Products'!$F$6:$F$505,MATCH($B2036,'Products'!$A$6:$A$505,0))),"")))</f>
      </c>
      <c r="H2036" s="15">
        <f>IF(OR($E2036="",$G2036=""),"",$E2036*$G2036)</f>
      </c>
      <c r="I2036" s="15">
        <f>IF(AND($D2036="Out",$E2036&lt;&gt;"",$G2036&lt;&gt;""),$E2036*($G2036-IFERROR(INDEX('Products'!$E$6:$E$505,MATCH($B2036,'Products'!$A$6:$A$505,0)),0)),"")</f>
      </c>
      <c r="J2036" s="12"/>
    </row>
    <row r="2037" spans="1:10" x14ac:dyDescent="0.25">
      <c r="A2037" s="17"/>
      <c r="B2037" s="12"/>
      <c r="C2037" s="16">
        <f>IF($B2037="","",IFERROR(INDEX('Products'!$B$6:$B$505,MATCH($B2037,'Products'!$A$6:$A$505,0)),"Unknown code"))</f>
      </c>
      <c r="D2037" s="12"/>
      <c r="E2037" s="14"/>
      <c r="F2037" s="14"/>
      <c r="G2037" s="15">
        <f>IF(OR($B2037="",$D2037=""),"",IF($F2037&lt;&gt;"",$F2037,IFERROR(IF($D2037="In",INDEX('Products'!$E$6:$E$505,MATCH($B2037,'Products'!$A$6:$A$505,0)),INDEX('Products'!$F$6:$F$505,MATCH($B2037,'Products'!$A$6:$A$505,0))),"")))</f>
      </c>
      <c r="H2037" s="15">
        <f>IF(OR($E2037="",$G2037=""),"",$E2037*$G2037)</f>
      </c>
      <c r="I2037" s="15">
        <f>IF(AND($D2037="Out",$E2037&lt;&gt;"",$G2037&lt;&gt;""),$E2037*($G2037-IFERROR(INDEX('Products'!$E$6:$E$505,MATCH($B2037,'Products'!$A$6:$A$505,0)),0)),"")</f>
      </c>
      <c r="J2037" s="12"/>
    </row>
    <row r="2038" spans="1:10" x14ac:dyDescent="0.25">
      <c r="A2038" s="17"/>
      <c r="B2038" s="12"/>
      <c r="C2038" s="16">
        <f>IF($B2038="","",IFERROR(INDEX('Products'!$B$6:$B$505,MATCH($B2038,'Products'!$A$6:$A$505,0)),"Unknown code"))</f>
      </c>
      <c r="D2038" s="12"/>
      <c r="E2038" s="14"/>
      <c r="F2038" s="14"/>
      <c r="G2038" s="15">
        <f>IF(OR($B2038="",$D2038=""),"",IF($F2038&lt;&gt;"",$F2038,IFERROR(IF($D2038="In",INDEX('Products'!$E$6:$E$505,MATCH($B2038,'Products'!$A$6:$A$505,0)),INDEX('Products'!$F$6:$F$505,MATCH($B2038,'Products'!$A$6:$A$505,0))),"")))</f>
      </c>
      <c r="H2038" s="15">
        <f>IF(OR($E2038="",$G2038=""),"",$E2038*$G2038)</f>
      </c>
      <c r="I2038" s="15">
        <f>IF(AND($D2038="Out",$E2038&lt;&gt;"",$G2038&lt;&gt;""),$E2038*($G2038-IFERROR(INDEX('Products'!$E$6:$E$505,MATCH($B2038,'Products'!$A$6:$A$505,0)),0)),"")</f>
      </c>
      <c r="J2038" s="12"/>
    </row>
    <row r="2039" spans="1:10" x14ac:dyDescent="0.25">
      <c r="A2039" s="17"/>
      <c r="B2039" s="12"/>
      <c r="C2039" s="16">
        <f>IF($B2039="","",IFERROR(INDEX('Products'!$B$6:$B$505,MATCH($B2039,'Products'!$A$6:$A$505,0)),"Unknown code"))</f>
      </c>
      <c r="D2039" s="12"/>
      <c r="E2039" s="14"/>
      <c r="F2039" s="14"/>
      <c r="G2039" s="15">
        <f>IF(OR($B2039="",$D2039=""),"",IF($F2039&lt;&gt;"",$F2039,IFERROR(IF($D2039="In",INDEX('Products'!$E$6:$E$505,MATCH($B2039,'Products'!$A$6:$A$505,0)),INDEX('Products'!$F$6:$F$505,MATCH($B2039,'Products'!$A$6:$A$505,0))),"")))</f>
      </c>
      <c r="H2039" s="15">
        <f>IF(OR($E2039="",$G2039=""),"",$E2039*$G2039)</f>
      </c>
      <c r="I2039" s="15">
        <f>IF(AND($D2039="Out",$E2039&lt;&gt;"",$G2039&lt;&gt;""),$E2039*($G2039-IFERROR(INDEX('Products'!$E$6:$E$505,MATCH($B2039,'Products'!$A$6:$A$505,0)),0)),"")</f>
      </c>
      <c r="J2039" s="12"/>
    </row>
    <row r="2040" spans="1:10" x14ac:dyDescent="0.25">
      <c r="A2040" s="17"/>
      <c r="B2040" s="12"/>
      <c r="C2040" s="16">
        <f>IF($B2040="","",IFERROR(INDEX('Products'!$B$6:$B$505,MATCH($B2040,'Products'!$A$6:$A$505,0)),"Unknown code"))</f>
      </c>
      <c r="D2040" s="12"/>
      <c r="E2040" s="14"/>
      <c r="F2040" s="14"/>
      <c r="G2040" s="15">
        <f>IF(OR($B2040="",$D2040=""),"",IF($F2040&lt;&gt;"",$F2040,IFERROR(IF($D2040="In",INDEX('Products'!$E$6:$E$505,MATCH($B2040,'Products'!$A$6:$A$505,0)),INDEX('Products'!$F$6:$F$505,MATCH($B2040,'Products'!$A$6:$A$505,0))),"")))</f>
      </c>
      <c r="H2040" s="15">
        <f>IF(OR($E2040="",$G2040=""),"",$E2040*$G2040)</f>
      </c>
      <c r="I2040" s="15">
        <f>IF(AND($D2040="Out",$E2040&lt;&gt;"",$G2040&lt;&gt;""),$E2040*($G2040-IFERROR(INDEX('Products'!$E$6:$E$505,MATCH($B2040,'Products'!$A$6:$A$505,0)),0)),"")</f>
      </c>
      <c r="J2040" s="12"/>
    </row>
    <row r="2041" spans="1:10" x14ac:dyDescent="0.25">
      <c r="A2041" s="17"/>
      <c r="B2041" s="12"/>
      <c r="C2041" s="16">
        <f>IF($B2041="","",IFERROR(INDEX('Products'!$B$6:$B$505,MATCH($B2041,'Products'!$A$6:$A$505,0)),"Unknown code"))</f>
      </c>
      <c r="D2041" s="12"/>
      <c r="E2041" s="14"/>
      <c r="F2041" s="14"/>
      <c r="G2041" s="15">
        <f>IF(OR($B2041="",$D2041=""),"",IF($F2041&lt;&gt;"",$F2041,IFERROR(IF($D2041="In",INDEX('Products'!$E$6:$E$505,MATCH($B2041,'Products'!$A$6:$A$505,0)),INDEX('Products'!$F$6:$F$505,MATCH($B2041,'Products'!$A$6:$A$505,0))),"")))</f>
      </c>
      <c r="H2041" s="15">
        <f>IF(OR($E2041="",$G2041=""),"",$E2041*$G2041)</f>
      </c>
      <c r="I2041" s="15">
        <f>IF(AND($D2041="Out",$E2041&lt;&gt;"",$G2041&lt;&gt;""),$E2041*($G2041-IFERROR(INDEX('Products'!$E$6:$E$505,MATCH($B2041,'Products'!$A$6:$A$505,0)),0)),"")</f>
      </c>
      <c r="J2041" s="12"/>
    </row>
    <row r="2042" spans="1:10" x14ac:dyDescent="0.25">
      <c r="A2042" s="17"/>
      <c r="B2042" s="12"/>
      <c r="C2042" s="16">
        <f>IF($B2042="","",IFERROR(INDEX('Products'!$B$6:$B$505,MATCH($B2042,'Products'!$A$6:$A$505,0)),"Unknown code"))</f>
      </c>
      <c r="D2042" s="12"/>
      <c r="E2042" s="14"/>
      <c r="F2042" s="14"/>
      <c r="G2042" s="15">
        <f>IF(OR($B2042="",$D2042=""),"",IF($F2042&lt;&gt;"",$F2042,IFERROR(IF($D2042="In",INDEX('Products'!$E$6:$E$505,MATCH($B2042,'Products'!$A$6:$A$505,0)),INDEX('Products'!$F$6:$F$505,MATCH($B2042,'Products'!$A$6:$A$505,0))),"")))</f>
      </c>
      <c r="H2042" s="15">
        <f>IF(OR($E2042="",$G2042=""),"",$E2042*$G2042)</f>
      </c>
      <c r="I2042" s="15">
        <f>IF(AND($D2042="Out",$E2042&lt;&gt;"",$G2042&lt;&gt;""),$E2042*($G2042-IFERROR(INDEX('Products'!$E$6:$E$505,MATCH($B2042,'Products'!$A$6:$A$505,0)),0)),"")</f>
      </c>
      <c r="J2042" s="12"/>
    </row>
    <row r="2043" spans="1:10" x14ac:dyDescent="0.25">
      <c r="A2043" s="17"/>
      <c r="B2043" s="12"/>
      <c r="C2043" s="16">
        <f>IF($B2043="","",IFERROR(INDEX('Products'!$B$6:$B$505,MATCH($B2043,'Products'!$A$6:$A$505,0)),"Unknown code"))</f>
      </c>
      <c r="D2043" s="12"/>
      <c r="E2043" s="14"/>
      <c r="F2043" s="14"/>
      <c r="G2043" s="15">
        <f>IF(OR($B2043="",$D2043=""),"",IF($F2043&lt;&gt;"",$F2043,IFERROR(IF($D2043="In",INDEX('Products'!$E$6:$E$505,MATCH($B2043,'Products'!$A$6:$A$505,0)),INDEX('Products'!$F$6:$F$505,MATCH($B2043,'Products'!$A$6:$A$505,0))),"")))</f>
      </c>
      <c r="H2043" s="15">
        <f>IF(OR($E2043="",$G2043=""),"",$E2043*$G2043)</f>
      </c>
      <c r="I2043" s="15">
        <f>IF(AND($D2043="Out",$E2043&lt;&gt;"",$G2043&lt;&gt;""),$E2043*($G2043-IFERROR(INDEX('Products'!$E$6:$E$505,MATCH($B2043,'Products'!$A$6:$A$505,0)),0)),"")</f>
      </c>
      <c r="J2043" s="12"/>
    </row>
    <row r="2044" spans="1:10" x14ac:dyDescent="0.25">
      <c r="A2044" s="17"/>
      <c r="B2044" s="12"/>
      <c r="C2044" s="16">
        <f>IF($B2044="","",IFERROR(INDEX('Products'!$B$6:$B$505,MATCH($B2044,'Products'!$A$6:$A$505,0)),"Unknown code"))</f>
      </c>
      <c r="D2044" s="12"/>
      <c r="E2044" s="14"/>
      <c r="F2044" s="14"/>
      <c r="G2044" s="15">
        <f>IF(OR($B2044="",$D2044=""),"",IF($F2044&lt;&gt;"",$F2044,IFERROR(IF($D2044="In",INDEX('Products'!$E$6:$E$505,MATCH($B2044,'Products'!$A$6:$A$505,0)),INDEX('Products'!$F$6:$F$505,MATCH($B2044,'Products'!$A$6:$A$505,0))),"")))</f>
      </c>
      <c r="H2044" s="15">
        <f>IF(OR($E2044="",$G2044=""),"",$E2044*$G2044)</f>
      </c>
      <c r="I2044" s="15">
        <f>IF(AND($D2044="Out",$E2044&lt;&gt;"",$G2044&lt;&gt;""),$E2044*($G2044-IFERROR(INDEX('Products'!$E$6:$E$505,MATCH($B2044,'Products'!$A$6:$A$505,0)),0)),"")</f>
      </c>
      <c r="J2044" s="12"/>
    </row>
    <row r="2045" spans="1:10" x14ac:dyDescent="0.25">
      <c r="A2045" s="17"/>
      <c r="B2045" s="12"/>
      <c r="C2045" s="16">
        <f>IF($B2045="","",IFERROR(INDEX('Products'!$B$6:$B$505,MATCH($B2045,'Products'!$A$6:$A$505,0)),"Unknown code"))</f>
      </c>
      <c r="D2045" s="12"/>
      <c r="E2045" s="14"/>
      <c r="F2045" s="14"/>
      <c r="G2045" s="15">
        <f>IF(OR($B2045="",$D2045=""),"",IF($F2045&lt;&gt;"",$F2045,IFERROR(IF($D2045="In",INDEX('Products'!$E$6:$E$505,MATCH($B2045,'Products'!$A$6:$A$505,0)),INDEX('Products'!$F$6:$F$505,MATCH($B2045,'Products'!$A$6:$A$505,0))),"")))</f>
      </c>
      <c r="H2045" s="15">
        <f>IF(OR($E2045="",$G2045=""),"",$E2045*$G2045)</f>
      </c>
      <c r="I2045" s="15">
        <f>IF(AND($D2045="Out",$E2045&lt;&gt;"",$G2045&lt;&gt;""),$E2045*($G2045-IFERROR(INDEX('Products'!$E$6:$E$505,MATCH($B2045,'Products'!$A$6:$A$505,0)),0)),"")</f>
      </c>
      <c r="J2045" s="12"/>
    </row>
    <row r="2046" spans="1:10" x14ac:dyDescent="0.25">
      <c r="A2046" s="17"/>
      <c r="B2046" s="12"/>
      <c r="C2046" s="16">
        <f>IF($B2046="","",IFERROR(INDEX('Products'!$B$6:$B$505,MATCH($B2046,'Products'!$A$6:$A$505,0)),"Unknown code"))</f>
      </c>
      <c r="D2046" s="12"/>
      <c r="E2046" s="14"/>
      <c r="F2046" s="14"/>
      <c r="G2046" s="15">
        <f>IF(OR($B2046="",$D2046=""),"",IF($F2046&lt;&gt;"",$F2046,IFERROR(IF($D2046="In",INDEX('Products'!$E$6:$E$505,MATCH($B2046,'Products'!$A$6:$A$505,0)),INDEX('Products'!$F$6:$F$505,MATCH($B2046,'Products'!$A$6:$A$505,0))),"")))</f>
      </c>
      <c r="H2046" s="15">
        <f>IF(OR($E2046="",$G2046=""),"",$E2046*$G2046)</f>
      </c>
      <c r="I2046" s="15">
        <f>IF(AND($D2046="Out",$E2046&lt;&gt;"",$G2046&lt;&gt;""),$E2046*($G2046-IFERROR(INDEX('Products'!$E$6:$E$505,MATCH($B2046,'Products'!$A$6:$A$505,0)),0)),"")</f>
      </c>
      <c r="J2046" s="12"/>
    </row>
    <row r="2047" spans="1:10" x14ac:dyDescent="0.25">
      <c r="A2047" s="17"/>
      <c r="B2047" s="12"/>
      <c r="C2047" s="16">
        <f>IF($B2047="","",IFERROR(INDEX('Products'!$B$6:$B$505,MATCH($B2047,'Products'!$A$6:$A$505,0)),"Unknown code"))</f>
      </c>
      <c r="D2047" s="12"/>
      <c r="E2047" s="14"/>
      <c r="F2047" s="14"/>
      <c r="G2047" s="15">
        <f>IF(OR($B2047="",$D2047=""),"",IF($F2047&lt;&gt;"",$F2047,IFERROR(IF($D2047="In",INDEX('Products'!$E$6:$E$505,MATCH($B2047,'Products'!$A$6:$A$505,0)),INDEX('Products'!$F$6:$F$505,MATCH($B2047,'Products'!$A$6:$A$505,0))),"")))</f>
      </c>
      <c r="H2047" s="15">
        <f>IF(OR($E2047="",$G2047=""),"",$E2047*$G2047)</f>
      </c>
      <c r="I2047" s="15">
        <f>IF(AND($D2047="Out",$E2047&lt;&gt;"",$G2047&lt;&gt;""),$E2047*($G2047-IFERROR(INDEX('Products'!$E$6:$E$505,MATCH($B2047,'Products'!$A$6:$A$505,0)),0)),"")</f>
      </c>
      <c r="J2047" s="12"/>
    </row>
    <row r="2048" spans="1:10" x14ac:dyDescent="0.25">
      <c r="A2048" s="17"/>
      <c r="B2048" s="12"/>
      <c r="C2048" s="16">
        <f>IF($B2048="","",IFERROR(INDEX('Products'!$B$6:$B$505,MATCH($B2048,'Products'!$A$6:$A$505,0)),"Unknown code"))</f>
      </c>
      <c r="D2048" s="12"/>
      <c r="E2048" s="14"/>
      <c r="F2048" s="14"/>
      <c r="G2048" s="15">
        <f>IF(OR($B2048="",$D2048=""),"",IF($F2048&lt;&gt;"",$F2048,IFERROR(IF($D2048="In",INDEX('Products'!$E$6:$E$505,MATCH($B2048,'Products'!$A$6:$A$505,0)),INDEX('Products'!$F$6:$F$505,MATCH($B2048,'Products'!$A$6:$A$505,0))),"")))</f>
      </c>
      <c r="H2048" s="15">
        <f>IF(OR($E2048="",$G2048=""),"",$E2048*$G2048)</f>
      </c>
      <c r="I2048" s="15">
        <f>IF(AND($D2048="Out",$E2048&lt;&gt;"",$G2048&lt;&gt;""),$E2048*($G2048-IFERROR(INDEX('Products'!$E$6:$E$505,MATCH($B2048,'Products'!$A$6:$A$505,0)),0)),"")</f>
      </c>
      <c r="J2048" s="12"/>
    </row>
    <row r="2049" spans="1:10" x14ac:dyDescent="0.25">
      <c r="A2049" s="17"/>
      <c r="B2049" s="12"/>
      <c r="C2049" s="16">
        <f>IF($B2049="","",IFERROR(INDEX('Products'!$B$6:$B$505,MATCH($B2049,'Products'!$A$6:$A$505,0)),"Unknown code"))</f>
      </c>
      <c r="D2049" s="12"/>
      <c r="E2049" s="14"/>
      <c r="F2049" s="14"/>
      <c r="G2049" s="15">
        <f>IF(OR($B2049="",$D2049=""),"",IF($F2049&lt;&gt;"",$F2049,IFERROR(IF($D2049="In",INDEX('Products'!$E$6:$E$505,MATCH($B2049,'Products'!$A$6:$A$505,0)),INDEX('Products'!$F$6:$F$505,MATCH($B2049,'Products'!$A$6:$A$505,0))),"")))</f>
      </c>
      <c r="H2049" s="15">
        <f>IF(OR($E2049="",$G2049=""),"",$E2049*$G2049)</f>
      </c>
      <c r="I2049" s="15">
        <f>IF(AND($D2049="Out",$E2049&lt;&gt;"",$G2049&lt;&gt;""),$E2049*($G2049-IFERROR(INDEX('Products'!$E$6:$E$505,MATCH($B2049,'Products'!$A$6:$A$505,0)),0)),"")</f>
      </c>
      <c r="J2049" s="12"/>
    </row>
    <row r="2050" spans="1:10" x14ac:dyDescent="0.25">
      <c r="A2050" s="17"/>
      <c r="B2050" s="12"/>
      <c r="C2050" s="16">
        <f>IF($B2050="","",IFERROR(INDEX('Products'!$B$6:$B$505,MATCH($B2050,'Products'!$A$6:$A$505,0)),"Unknown code"))</f>
      </c>
      <c r="D2050" s="12"/>
      <c r="E2050" s="14"/>
      <c r="F2050" s="14"/>
      <c r="G2050" s="15">
        <f>IF(OR($B2050="",$D2050=""),"",IF($F2050&lt;&gt;"",$F2050,IFERROR(IF($D2050="In",INDEX('Products'!$E$6:$E$505,MATCH($B2050,'Products'!$A$6:$A$505,0)),INDEX('Products'!$F$6:$F$505,MATCH($B2050,'Products'!$A$6:$A$505,0))),"")))</f>
      </c>
      <c r="H2050" s="15">
        <f>IF(OR($E2050="",$G2050=""),"",$E2050*$G2050)</f>
      </c>
      <c r="I2050" s="15">
        <f>IF(AND($D2050="Out",$E2050&lt;&gt;"",$G2050&lt;&gt;""),$E2050*($G2050-IFERROR(INDEX('Products'!$E$6:$E$505,MATCH($B2050,'Products'!$A$6:$A$505,0)),0)),"")</f>
      </c>
      <c r="J2050" s="12"/>
    </row>
    <row r="2051" spans="1:10" x14ac:dyDescent="0.25">
      <c r="A2051" s="17"/>
      <c r="B2051" s="12"/>
      <c r="C2051" s="16">
        <f>IF($B2051="","",IFERROR(INDEX('Products'!$B$6:$B$505,MATCH($B2051,'Products'!$A$6:$A$505,0)),"Unknown code"))</f>
      </c>
      <c r="D2051" s="12"/>
      <c r="E2051" s="14"/>
      <c r="F2051" s="14"/>
      <c r="G2051" s="15">
        <f>IF(OR($B2051="",$D2051=""),"",IF($F2051&lt;&gt;"",$F2051,IFERROR(IF($D2051="In",INDEX('Products'!$E$6:$E$505,MATCH($B2051,'Products'!$A$6:$A$505,0)),INDEX('Products'!$F$6:$F$505,MATCH($B2051,'Products'!$A$6:$A$505,0))),"")))</f>
      </c>
      <c r="H2051" s="15">
        <f>IF(OR($E2051="",$G2051=""),"",$E2051*$G2051)</f>
      </c>
      <c r="I2051" s="15">
        <f>IF(AND($D2051="Out",$E2051&lt;&gt;"",$G2051&lt;&gt;""),$E2051*($G2051-IFERROR(INDEX('Products'!$E$6:$E$505,MATCH($B2051,'Products'!$A$6:$A$505,0)),0)),"")</f>
      </c>
      <c r="J2051" s="12"/>
    </row>
    <row r="2052" spans="1:10" x14ac:dyDescent="0.25">
      <c r="A2052" s="17"/>
      <c r="B2052" s="12"/>
      <c r="C2052" s="16">
        <f>IF($B2052="","",IFERROR(INDEX('Products'!$B$6:$B$505,MATCH($B2052,'Products'!$A$6:$A$505,0)),"Unknown code"))</f>
      </c>
      <c r="D2052" s="12"/>
      <c r="E2052" s="14"/>
      <c r="F2052" s="14"/>
      <c r="G2052" s="15">
        <f>IF(OR($B2052="",$D2052=""),"",IF($F2052&lt;&gt;"",$F2052,IFERROR(IF($D2052="In",INDEX('Products'!$E$6:$E$505,MATCH($B2052,'Products'!$A$6:$A$505,0)),INDEX('Products'!$F$6:$F$505,MATCH($B2052,'Products'!$A$6:$A$505,0))),"")))</f>
      </c>
      <c r="H2052" s="15">
        <f>IF(OR($E2052="",$G2052=""),"",$E2052*$G2052)</f>
      </c>
      <c r="I2052" s="15">
        <f>IF(AND($D2052="Out",$E2052&lt;&gt;"",$G2052&lt;&gt;""),$E2052*($G2052-IFERROR(INDEX('Products'!$E$6:$E$505,MATCH($B2052,'Products'!$A$6:$A$505,0)),0)),"")</f>
      </c>
      <c r="J2052" s="12"/>
    </row>
    <row r="2053" spans="1:10" x14ac:dyDescent="0.25">
      <c r="A2053" s="17"/>
      <c r="B2053" s="12"/>
      <c r="C2053" s="16">
        <f>IF($B2053="","",IFERROR(INDEX('Products'!$B$6:$B$505,MATCH($B2053,'Products'!$A$6:$A$505,0)),"Unknown code"))</f>
      </c>
      <c r="D2053" s="12"/>
      <c r="E2053" s="14"/>
      <c r="F2053" s="14"/>
      <c r="G2053" s="15">
        <f>IF(OR($B2053="",$D2053=""),"",IF($F2053&lt;&gt;"",$F2053,IFERROR(IF($D2053="In",INDEX('Products'!$E$6:$E$505,MATCH($B2053,'Products'!$A$6:$A$505,0)),INDEX('Products'!$F$6:$F$505,MATCH($B2053,'Products'!$A$6:$A$505,0))),"")))</f>
      </c>
      <c r="H2053" s="15">
        <f>IF(OR($E2053="",$G2053=""),"",$E2053*$G2053)</f>
      </c>
      <c r="I2053" s="15">
        <f>IF(AND($D2053="Out",$E2053&lt;&gt;"",$G2053&lt;&gt;""),$E2053*($G2053-IFERROR(INDEX('Products'!$E$6:$E$505,MATCH($B2053,'Products'!$A$6:$A$505,0)),0)),"")</f>
      </c>
      <c r="J2053" s="12"/>
    </row>
    <row r="2054" spans="1:10" x14ac:dyDescent="0.25">
      <c r="A2054" s="17"/>
      <c r="B2054" s="12"/>
      <c r="C2054" s="16">
        <f>IF($B2054="","",IFERROR(INDEX('Products'!$B$6:$B$505,MATCH($B2054,'Products'!$A$6:$A$505,0)),"Unknown code"))</f>
      </c>
      <c r="D2054" s="12"/>
      <c r="E2054" s="14"/>
      <c r="F2054" s="14"/>
      <c r="G2054" s="15">
        <f>IF(OR($B2054="",$D2054=""),"",IF($F2054&lt;&gt;"",$F2054,IFERROR(IF($D2054="In",INDEX('Products'!$E$6:$E$505,MATCH($B2054,'Products'!$A$6:$A$505,0)),INDEX('Products'!$F$6:$F$505,MATCH($B2054,'Products'!$A$6:$A$505,0))),"")))</f>
      </c>
      <c r="H2054" s="15">
        <f>IF(OR($E2054="",$G2054=""),"",$E2054*$G2054)</f>
      </c>
      <c r="I2054" s="15">
        <f>IF(AND($D2054="Out",$E2054&lt;&gt;"",$G2054&lt;&gt;""),$E2054*($G2054-IFERROR(INDEX('Products'!$E$6:$E$505,MATCH($B2054,'Products'!$A$6:$A$505,0)),0)),"")</f>
      </c>
      <c r="J2054" s="12"/>
    </row>
    <row r="2055" spans="1:10" x14ac:dyDescent="0.25">
      <c r="A2055" s="17"/>
      <c r="B2055" s="12"/>
      <c r="C2055" s="16">
        <f>IF($B2055="","",IFERROR(INDEX('Products'!$B$6:$B$505,MATCH($B2055,'Products'!$A$6:$A$505,0)),"Unknown code"))</f>
      </c>
      <c r="D2055" s="12"/>
      <c r="E2055" s="14"/>
      <c r="F2055" s="14"/>
      <c r="G2055" s="15">
        <f>IF(OR($B2055="",$D2055=""),"",IF($F2055&lt;&gt;"",$F2055,IFERROR(IF($D2055="In",INDEX('Products'!$E$6:$E$505,MATCH($B2055,'Products'!$A$6:$A$505,0)),INDEX('Products'!$F$6:$F$505,MATCH($B2055,'Products'!$A$6:$A$505,0))),"")))</f>
      </c>
      <c r="H2055" s="15">
        <f>IF(OR($E2055="",$G2055=""),"",$E2055*$G2055)</f>
      </c>
      <c r="I2055" s="15">
        <f>IF(AND($D2055="Out",$E2055&lt;&gt;"",$G2055&lt;&gt;""),$E2055*($G2055-IFERROR(INDEX('Products'!$E$6:$E$505,MATCH($B2055,'Products'!$A$6:$A$505,0)),0)),"")</f>
      </c>
      <c r="J2055" s="12"/>
    </row>
    <row r="2056" spans="1:10" x14ac:dyDescent="0.25">
      <c r="A2056" s="17"/>
      <c r="B2056" s="12"/>
      <c r="C2056" s="16">
        <f>IF($B2056="","",IFERROR(INDEX('Products'!$B$6:$B$505,MATCH($B2056,'Products'!$A$6:$A$505,0)),"Unknown code"))</f>
      </c>
      <c r="D2056" s="12"/>
      <c r="E2056" s="14"/>
      <c r="F2056" s="14"/>
      <c r="G2056" s="15">
        <f>IF(OR($B2056="",$D2056=""),"",IF($F2056&lt;&gt;"",$F2056,IFERROR(IF($D2056="In",INDEX('Products'!$E$6:$E$505,MATCH($B2056,'Products'!$A$6:$A$505,0)),INDEX('Products'!$F$6:$F$505,MATCH($B2056,'Products'!$A$6:$A$505,0))),"")))</f>
      </c>
      <c r="H2056" s="15">
        <f>IF(OR($E2056="",$G2056=""),"",$E2056*$G2056)</f>
      </c>
      <c r="I2056" s="15">
        <f>IF(AND($D2056="Out",$E2056&lt;&gt;"",$G2056&lt;&gt;""),$E2056*($G2056-IFERROR(INDEX('Products'!$E$6:$E$505,MATCH($B2056,'Products'!$A$6:$A$505,0)),0)),"")</f>
      </c>
      <c r="J2056" s="12"/>
    </row>
    <row r="2057" spans="1:10" x14ac:dyDescent="0.25">
      <c r="A2057" s="17"/>
      <c r="B2057" s="12"/>
      <c r="C2057" s="16">
        <f>IF($B2057="","",IFERROR(INDEX('Products'!$B$6:$B$505,MATCH($B2057,'Products'!$A$6:$A$505,0)),"Unknown code"))</f>
      </c>
      <c r="D2057" s="12"/>
      <c r="E2057" s="14"/>
      <c r="F2057" s="14"/>
      <c r="G2057" s="15">
        <f>IF(OR($B2057="",$D2057=""),"",IF($F2057&lt;&gt;"",$F2057,IFERROR(IF($D2057="In",INDEX('Products'!$E$6:$E$505,MATCH($B2057,'Products'!$A$6:$A$505,0)),INDEX('Products'!$F$6:$F$505,MATCH($B2057,'Products'!$A$6:$A$505,0))),"")))</f>
      </c>
      <c r="H2057" s="15">
        <f>IF(OR($E2057="",$G2057=""),"",$E2057*$G2057)</f>
      </c>
      <c r="I2057" s="15">
        <f>IF(AND($D2057="Out",$E2057&lt;&gt;"",$G2057&lt;&gt;""),$E2057*($G2057-IFERROR(INDEX('Products'!$E$6:$E$505,MATCH($B2057,'Products'!$A$6:$A$505,0)),0)),"")</f>
      </c>
      <c r="J2057" s="12"/>
    </row>
    <row r="2058" spans="1:10" x14ac:dyDescent="0.25">
      <c r="A2058" s="17"/>
      <c r="B2058" s="12"/>
      <c r="C2058" s="16">
        <f>IF($B2058="","",IFERROR(INDEX('Products'!$B$6:$B$505,MATCH($B2058,'Products'!$A$6:$A$505,0)),"Unknown code"))</f>
      </c>
      <c r="D2058" s="12"/>
      <c r="E2058" s="14"/>
      <c r="F2058" s="14"/>
      <c r="G2058" s="15">
        <f>IF(OR($B2058="",$D2058=""),"",IF($F2058&lt;&gt;"",$F2058,IFERROR(IF($D2058="In",INDEX('Products'!$E$6:$E$505,MATCH($B2058,'Products'!$A$6:$A$505,0)),INDEX('Products'!$F$6:$F$505,MATCH($B2058,'Products'!$A$6:$A$505,0))),"")))</f>
      </c>
      <c r="H2058" s="15">
        <f>IF(OR($E2058="",$G2058=""),"",$E2058*$G2058)</f>
      </c>
      <c r="I2058" s="15">
        <f>IF(AND($D2058="Out",$E2058&lt;&gt;"",$G2058&lt;&gt;""),$E2058*($G2058-IFERROR(INDEX('Products'!$E$6:$E$505,MATCH($B2058,'Products'!$A$6:$A$505,0)),0)),"")</f>
      </c>
      <c r="J2058" s="12"/>
    </row>
    <row r="2059" spans="1:10" x14ac:dyDescent="0.25">
      <c r="A2059" s="17"/>
      <c r="B2059" s="12"/>
      <c r="C2059" s="16">
        <f>IF($B2059="","",IFERROR(INDEX('Products'!$B$6:$B$505,MATCH($B2059,'Products'!$A$6:$A$505,0)),"Unknown code"))</f>
      </c>
      <c r="D2059" s="12"/>
      <c r="E2059" s="14"/>
      <c r="F2059" s="14"/>
      <c r="G2059" s="15">
        <f>IF(OR($B2059="",$D2059=""),"",IF($F2059&lt;&gt;"",$F2059,IFERROR(IF($D2059="In",INDEX('Products'!$E$6:$E$505,MATCH($B2059,'Products'!$A$6:$A$505,0)),INDEX('Products'!$F$6:$F$505,MATCH($B2059,'Products'!$A$6:$A$505,0))),"")))</f>
      </c>
      <c r="H2059" s="15">
        <f>IF(OR($E2059="",$G2059=""),"",$E2059*$G2059)</f>
      </c>
      <c r="I2059" s="15">
        <f>IF(AND($D2059="Out",$E2059&lt;&gt;"",$G2059&lt;&gt;""),$E2059*($G2059-IFERROR(INDEX('Products'!$E$6:$E$505,MATCH($B2059,'Products'!$A$6:$A$505,0)),0)),"")</f>
      </c>
      <c r="J2059" s="12"/>
    </row>
    <row r="2060" spans="1:10" x14ac:dyDescent="0.25">
      <c r="A2060" s="17"/>
      <c r="B2060" s="12"/>
      <c r="C2060" s="16">
        <f>IF($B2060="","",IFERROR(INDEX('Products'!$B$6:$B$505,MATCH($B2060,'Products'!$A$6:$A$505,0)),"Unknown code"))</f>
      </c>
      <c r="D2060" s="12"/>
      <c r="E2060" s="14"/>
      <c r="F2060" s="14"/>
      <c r="G2060" s="15">
        <f>IF(OR($B2060="",$D2060=""),"",IF($F2060&lt;&gt;"",$F2060,IFERROR(IF($D2060="In",INDEX('Products'!$E$6:$E$505,MATCH($B2060,'Products'!$A$6:$A$505,0)),INDEX('Products'!$F$6:$F$505,MATCH($B2060,'Products'!$A$6:$A$505,0))),"")))</f>
      </c>
      <c r="H2060" s="15">
        <f>IF(OR($E2060="",$G2060=""),"",$E2060*$G2060)</f>
      </c>
      <c r="I2060" s="15">
        <f>IF(AND($D2060="Out",$E2060&lt;&gt;"",$G2060&lt;&gt;""),$E2060*($G2060-IFERROR(INDEX('Products'!$E$6:$E$505,MATCH($B2060,'Products'!$A$6:$A$505,0)),0)),"")</f>
      </c>
      <c r="J2060" s="12"/>
    </row>
    <row r="2061" spans="1:10" x14ac:dyDescent="0.25">
      <c r="A2061" s="17"/>
      <c r="B2061" s="12"/>
      <c r="C2061" s="16">
        <f>IF($B2061="","",IFERROR(INDEX('Products'!$B$6:$B$505,MATCH($B2061,'Products'!$A$6:$A$505,0)),"Unknown code"))</f>
      </c>
      <c r="D2061" s="12"/>
      <c r="E2061" s="14"/>
      <c r="F2061" s="14"/>
      <c r="G2061" s="15">
        <f>IF(OR($B2061="",$D2061=""),"",IF($F2061&lt;&gt;"",$F2061,IFERROR(IF($D2061="In",INDEX('Products'!$E$6:$E$505,MATCH($B2061,'Products'!$A$6:$A$505,0)),INDEX('Products'!$F$6:$F$505,MATCH($B2061,'Products'!$A$6:$A$505,0))),"")))</f>
      </c>
      <c r="H2061" s="15">
        <f>IF(OR($E2061="",$G2061=""),"",$E2061*$G2061)</f>
      </c>
      <c r="I2061" s="15">
        <f>IF(AND($D2061="Out",$E2061&lt;&gt;"",$G2061&lt;&gt;""),$E2061*($G2061-IFERROR(INDEX('Products'!$E$6:$E$505,MATCH($B2061,'Products'!$A$6:$A$505,0)),0)),"")</f>
      </c>
      <c r="J2061" s="12"/>
    </row>
    <row r="2062" spans="1:10" x14ac:dyDescent="0.25">
      <c r="A2062" s="17"/>
      <c r="B2062" s="12"/>
      <c r="C2062" s="16">
        <f>IF($B2062="","",IFERROR(INDEX('Products'!$B$6:$B$505,MATCH($B2062,'Products'!$A$6:$A$505,0)),"Unknown code"))</f>
      </c>
      <c r="D2062" s="12"/>
      <c r="E2062" s="14"/>
      <c r="F2062" s="14"/>
      <c r="G2062" s="15">
        <f>IF(OR($B2062="",$D2062=""),"",IF($F2062&lt;&gt;"",$F2062,IFERROR(IF($D2062="In",INDEX('Products'!$E$6:$E$505,MATCH($B2062,'Products'!$A$6:$A$505,0)),INDEX('Products'!$F$6:$F$505,MATCH($B2062,'Products'!$A$6:$A$505,0))),"")))</f>
      </c>
      <c r="H2062" s="15">
        <f>IF(OR($E2062="",$G2062=""),"",$E2062*$G2062)</f>
      </c>
      <c r="I2062" s="15">
        <f>IF(AND($D2062="Out",$E2062&lt;&gt;"",$G2062&lt;&gt;""),$E2062*($G2062-IFERROR(INDEX('Products'!$E$6:$E$505,MATCH($B2062,'Products'!$A$6:$A$505,0)),0)),"")</f>
      </c>
      <c r="J2062" s="12"/>
    </row>
    <row r="2063" spans="1:10" x14ac:dyDescent="0.25">
      <c r="A2063" s="17"/>
      <c r="B2063" s="12"/>
      <c r="C2063" s="16">
        <f>IF($B2063="","",IFERROR(INDEX('Products'!$B$6:$B$505,MATCH($B2063,'Products'!$A$6:$A$505,0)),"Unknown code"))</f>
      </c>
      <c r="D2063" s="12"/>
      <c r="E2063" s="14"/>
      <c r="F2063" s="14"/>
      <c r="G2063" s="15">
        <f>IF(OR($B2063="",$D2063=""),"",IF($F2063&lt;&gt;"",$F2063,IFERROR(IF($D2063="In",INDEX('Products'!$E$6:$E$505,MATCH($B2063,'Products'!$A$6:$A$505,0)),INDEX('Products'!$F$6:$F$505,MATCH($B2063,'Products'!$A$6:$A$505,0))),"")))</f>
      </c>
      <c r="H2063" s="15">
        <f>IF(OR($E2063="",$G2063=""),"",$E2063*$G2063)</f>
      </c>
      <c r="I2063" s="15">
        <f>IF(AND($D2063="Out",$E2063&lt;&gt;"",$G2063&lt;&gt;""),$E2063*($G2063-IFERROR(INDEX('Products'!$E$6:$E$505,MATCH($B2063,'Products'!$A$6:$A$505,0)),0)),"")</f>
      </c>
      <c r="J2063" s="12"/>
    </row>
    <row r="2064" spans="1:10" x14ac:dyDescent="0.25">
      <c r="A2064" s="17"/>
      <c r="B2064" s="12"/>
      <c r="C2064" s="16">
        <f>IF($B2064="","",IFERROR(INDEX('Products'!$B$6:$B$505,MATCH($B2064,'Products'!$A$6:$A$505,0)),"Unknown code"))</f>
      </c>
      <c r="D2064" s="12"/>
      <c r="E2064" s="14"/>
      <c r="F2064" s="14"/>
      <c r="G2064" s="15">
        <f>IF(OR($B2064="",$D2064=""),"",IF($F2064&lt;&gt;"",$F2064,IFERROR(IF($D2064="In",INDEX('Products'!$E$6:$E$505,MATCH($B2064,'Products'!$A$6:$A$505,0)),INDEX('Products'!$F$6:$F$505,MATCH($B2064,'Products'!$A$6:$A$505,0))),"")))</f>
      </c>
      <c r="H2064" s="15">
        <f>IF(OR($E2064="",$G2064=""),"",$E2064*$G2064)</f>
      </c>
      <c r="I2064" s="15">
        <f>IF(AND($D2064="Out",$E2064&lt;&gt;"",$G2064&lt;&gt;""),$E2064*($G2064-IFERROR(INDEX('Products'!$E$6:$E$505,MATCH($B2064,'Products'!$A$6:$A$505,0)),0)),"")</f>
      </c>
      <c r="J2064" s="12"/>
    </row>
    <row r="2065" spans="1:10" x14ac:dyDescent="0.25">
      <c r="A2065" s="17"/>
      <c r="B2065" s="12"/>
      <c r="C2065" s="16">
        <f>IF($B2065="","",IFERROR(INDEX('Products'!$B$6:$B$505,MATCH($B2065,'Products'!$A$6:$A$505,0)),"Unknown code"))</f>
      </c>
      <c r="D2065" s="12"/>
      <c r="E2065" s="14"/>
      <c r="F2065" s="14"/>
      <c r="G2065" s="15">
        <f>IF(OR($B2065="",$D2065=""),"",IF($F2065&lt;&gt;"",$F2065,IFERROR(IF($D2065="In",INDEX('Products'!$E$6:$E$505,MATCH($B2065,'Products'!$A$6:$A$505,0)),INDEX('Products'!$F$6:$F$505,MATCH($B2065,'Products'!$A$6:$A$505,0))),"")))</f>
      </c>
      <c r="H2065" s="15">
        <f>IF(OR($E2065="",$G2065=""),"",$E2065*$G2065)</f>
      </c>
      <c r="I2065" s="15">
        <f>IF(AND($D2065="Out",$E2065&lt;&gt;"",$G2065&lt;&gt;""),$E2065*($G2065-IFERROR(INDEX('Products'!$E$6:$E$505,MATCH($B2065,'Products'!$A$6:$A$505,0)),0)),"")</f>
      </c>
      <c r="J2065" s="12"/>
    </row>
    <row r="2066" spans="1:10" x14ac:dyDescent="0.25">
      <c r="A2066" s="17"/>
      <c r="B2066" s="12"/>
      <c r="C2066" s="16">
        <f>IF($B2066="","",IFERROR(INDEX('Products'!$B$6:$B$505,MATCH($B2066,'Products'!$A$6:$A$505,0)),"Unknown code"))</f>
      </c>
      <c r="D2066" s="12"/>
      <c r="E2066" s="14"/>
      <c r="F2066" s="14"/>
      <c r="G2066" s="15">
        <f>IF(OR($B2066="",$D2066=""),"",IF($F2066&lt;&gt;"",$F2066,IFERROR(IF($D2066="In",INDEX('Products'!$E$6:$E$505,MATCH($B2066,'Products'!$A$6:$A$505,0)),INDEX('Products'!$F$6:$F$505,MATCH($B2066,'Products'!$A$6:$A$505,0))),"")))</f>
      </c>
      <c r="H2066" s="15">
        <f>IF(OR($E2066="",$G2066=""),"",$E2066*$G2066)</f>
      </c>
      <c r="I2066" s="15">
        <f>IF(AND($D2066="Out",$E2066&lt;&gt;"",$G2066&lt;&gt;""),$E2066*($G2066-IFERROR(INDEX('Products'!$E$6:$E$505,MATCH($B2066,'Products'!$A$6:$A$505,0)),0)),"")</f>
      </c>
      <c r="J2066" s="12"/>
    </row>
    <row r="2067" spans="1:10" x14ac:dyDescent="0.25">
      <c r="A2067" s="17"/>
      <c r="B2067" s="12"/>
      <c r="C2067" s="16">
        <f>IF($B2067="","",IFERROR(INDEX('Products'!$B$6:$B$505,MATCH($B2067,'Products'!$A$6:$A$505,0)),"Unknown code"))</f>
      </c>
      <c r="D2067" s="12"/>
      <c r="E2067" s="14"/>
      <c r="F2067" s="14"/>
      <c r="G2067" s="15">
        <f>IF(OR($B2067="",$D2067=""),"",IF($F2067&lt;&gt;"",$F2067,IFERROR(IF($D2067="In",INDEX('Products'!$E$6:$E$505,MATCH($B2067,'Products'!$A$6:$A$505,0)),INDEX('Products'!$F$6:$F$505,MATCH($B2067,'Products'!$A$6:$A$505,0))),"")))</f>
      </c>
      <c r="H2067" s="15">
        <f>IF(OR($E2067="",$G2067=""),"",$E2067*$G2067)</f>
      </c>
      <c r="I2067" s="15">
        <f>IF(AND($D2067="Out",$E2067&lt;&gt;"",$G2067&lt;&gt;""),$E2067*($G2067-IFERROR(INDEX('Products'!$E$6:$E$505,MATCH($B2067,'Products'!$A$6:$A$505,0)),0)),"")</f>
      </c>
      <c r="J2067" s="12"/>
    </row>
    <row r="2068" spans="1:10" x14ac:dyDescent="0.25">
      <c r="A2068" s="17"/>
      <c r="B2068" s="12"/>
      <c r="C2068" s="16">
        <f>IF($B2068="","",IFERROR(INDEX('Products'!$B$6:$B$505,MATCH($B2068,'Products'!$A$6:$A$505,0)),"Unknown code"))</f>
      </c>
      <c r="D2068" s="12"/>
      <c r="E2068" s="14"/>
      <c r="F2068" s="14"/>
      <c r="G2068" s="15">
        <f>IF(OR($B2068="",$D2068=""),"",IF($F2068&lt;&gt;"",$F2068,IFERROR(IF($D2068="In",INDEX('Products'!$E$6:$E$505,MATCH($B2068,'Products'!$A$6:$A$505,0)),INDEX('Products'!$F$6:$F$505,MATCH($B2068,'Products'!$A$6:$A$505,0))),"")))</f>
      </c>
      <c r="H2068" s="15">
        <f>IF(OR($E2068="",$G2068=""),"",$E2068*$G2068)</f>
      </c>
      <c r="I2068" s="15">
        <f>IF(AND($D2068="Out",$E2068&lt;&gt;"",$G2068&lt;&gt;""),$E2068*($G2068-IFERROR(INDEX('Products'!$E$6:$E$505,MATCH($B2068,'Products'!$A$6:$A$505,0)),0)),"")</f>
      </c>
      <c r="J2068" s="12"/>
    </row>
    <row r="2069" spans="1:10" x14ac:dyDescent="0.25">
      <c r="A2069" s="17"/>
      <c r="B2069" s="12"/>
      <c r="C2069" s="16">
        <f>IF($B2069="","",IFERROR(INDEX('Products'!$B$6:$B$505,MATCH($B2069,'Products'!$A$6:$A$505,0)),"Unknown code"))</f>
      </c>
      <c r="D2069" s="12"/>
      <c r="E2069" s="14"/>
      <c r="F2069" s="14"/>
      <c r="G2069" s="15">
        <f>IF(OR($B2069="",$D2069=""),"",IF($F2069&lt;&gt;"",$F2069,IFERROR(IF($D2069="In",INDEX('Products'!$E$6:$E$505,MATCH($B2069,'Products'!$A$6:$A$505,0)),INDEX('Products'!$F$6:$F$505,MATCH($B2069,'Products'!$A$6:$A$505,0))),"")))</f>
      </c>
      <c r="H2069" s="15">
        <f>IF(OR($E2069="",$G2069=""),"",$E2069*$G2069)</f>
      </c>
      <c r="I2069" s="15">
        <f>IF(AND($D2069="Out",$E2069&lt;&gt;"",$G2069&lt;&gt;""),$E2069*($G2069-IFERROR(INDEX('Products'!$E$6:$E$505,MATCH($B2069,'Products'!$A$6:$A$505,0)),0)),"")</f>
      </c>
      <c r="J2069" s="12"/>
    </row>
    <row r="2070" spans="1:10" x14ac:dyDescent="0.25">
      <c r="A2070" s="17"/>
      <c r="B2070" s="12"/>
      <c r="C2070" s="16">
        <f>IF($B2070="","",IFERROR(INDEX('Products'!$B$6:$B$505,MATCH($B2070,'Products'!$A$6:$A$505,0)),"Unknown code"))</f>
      </c>
      <c r="D2070" s="12"/>
      <c r="E2070" s="14"/>
      <c r="F2070" s="14"/>
      <c r="G2070" s="15">
        <f>IF(OR($B2070="",$D2070=""),"",IF($F2070&lt;&gt;"",$F2070,IFERROR(IF($D2070="In",INDEX('Products'!$E$6:$E$505,MATCH($B2070,'Products'!$A$6:$A$505,0)),INDEX('Products'!$F$6:$F$505,MATCH($B2070,'Products'!$A$6:$A$505,0))),"")))</f>
      </c>
      <c r="H2070" s="15">
        <f>IF(OR($E2070="",$G2070=""),"",$E2070*$G2070)</f>
      </c>
      <c r="I2070" s="15">
        <f>IF(AND($D2070="Out",$E2070&lt;&gt;"",$G2070&lt;&gt;""),$E2070*($G2070-IFERROR(INDEX('Products'!$E$6:$E$505,MATCH($B2070,'Products'!$A$6:$A$505,0)),0)),"")</f>
      </c>
      <c r="J2070" s="12"/>
    </row>
    <row r="2071" spans="1:10" x14ac:dyDescent="0.25">
      <c r="A2071" s="17"/>
      <c r="B2071" s="12"/>
      <c r="C2071" s="16">
        <f>IF($B2071="","",IFERROR(INDEX('Products'!$B$6:$B$505,MATCH($B2071,'Products'!$A$6:$A$505,0)),"Unknown code"))</f>
      </c>
      <c r="D2071" s="12"/>
      <c r="E2071" s="14"/>
      <c r="F2071" s="14"/>
      <c r="G2071" s="15">
        <f>IF(OR($B2071="",$D2071=""),"",IF($F2071&lt;&gt;"",$F2071,IFERROR(IF($D2071="In",INDEX('Products'!$E$6:$E$505,MATCH($B2071,'Products'!$A$6:$A$505,0)),INDEX('Products'!$F$6:$F$505,MATCH($B2071,'Products'!$A$6:$A$505,0))),"")))</f>
      </c>
      <c r="H2071" s="15">
        <f>IF(OR($E2071="",$G2071=""),"",$E2071*$G2071)</f>
      </c>
      <c r="I2071" s="15">
        <f>IF(AND($D2071="Out",$E2071&lt;&gt;"",$G2071&lt;&gt;""),$E2071*($G2071-IFERROR(INDEX('Products'!$E$6:$E$505,MATCH($B2071,'Products'!$A$6:$A$505,0)),0)),"")</f>
      </c>
      <c r="J2071" s="12"/>
    </row>
    <row r="2072" spans="1:10" x14ac:dyDescent="0.25">
      <c r="A2072" s="17"/>
      <c r="B2072" s="12"/>
      <c r="C2072" s="16">
        <f>IF($B2072="","",IFERROR(INDEX('Products'!$B$6:$B$505,MATCH($B2072,'Products'!$A$6:$A$505,0)),"Unknown code"))</f>
      </c>
      <c r="D2072" s="12"/>
      <c r="E2072" s="14"/>
      <c r="F2072" s="14"/>
      <c r="G2072" s="15">
        <f>IF(OR($B2072="",$D2072=""),"",IF($F2072&lt;&gt;"",$F2072,IFERROR(IF($D2072="In",INDEX('Products'!$E$6:$E$505,MATCH($B2072,'Products'!$A$6:$A$505,0)),INDEX('Products'!$F$6:$F$505,MATCH($B2072,'Products'!$A$6:$A$505,0))),"")))</f>
      </c>
      <c r="H2072" s="15">
        <f>IF(OR($E2072="",$G2072=""),"",$E2072*$G2072)</f>
      </c>
      <c r="I2072" s="15">
        <f>IF(AND($D2072="Out",$E2072&lt;&gt;"",$G2072&lt;&gt;""),$E2072*($G2072-IFERROR(INDEX('Products'!$E$6:$E$505,MATCH($B2072,'Products'!$A$6:$A$505,0)),0)),"")</f>
      </c>
      <c r="J2072" s="12"/>
    </row>
    <row r="2073" spans="1:10" x14ac:dyDescent="0.25">
      <c r="A2073" s="17"/>
      <c r="B2073" s="12"/>
      <c r="C2073" s="16">
        <f>IF($B2073="","",IFERROR(INDEX('Products'!$B$6:$B$505,MATCH($B2073,'Products'!$A$6:$A$505,0)),"Unknown code"))</f>
      </c>
      <c r="D2073" s="12"/>
      <c r="E2073" s="14"/>
      <c r="F2073" s="14"/>
      <c r="G2073" s="15">
        <f>IF(OR($B2073="",$D2073=""),"",IF($F2073&lt;&gt;"",$F2073,IFERROR(IF($D2073="In",INDEX('Products'!$E$6:$E$505,MATCH($B2073,'Products'!$A$6:$A$505,0)),INDEX('Products'!$F$6:$F$505,MATCH($B2073,'Products'!$A$6:$A$505,0))),"")))</f>
      </c>
      <c r="H2073" s="15">
        <f>IF(OR($E2073="",$G2073=""),"",$E2073*$G2073)</f>
      </c>
      <c r="I2073" s="15">
        <f>IF(AND($D2073="Out",$E2073&lt;&gt;"",$G2073&lt;&gt;""),$E2073*($G2073-IFERROR(INDEX('Products'!$E$6:$E$505,MATCH($B2073,'Products'!$A$6:$A$505,0)),0)),"")</f>
      </c>
      <c r="J2073" s="12"/>
    </row>
    <row r="2074" spans="1:10" x14ac:dyDescent="0.25">
      <c r="A2074" s="17"/>
      <c r="B2074" s="12"/>
      <c r="C2074" s="16">
        <f>IF($B2074="","",IFERROR(INDEX('Products'!$B$6:$B$505,MATCH($B2074,'Products'!$A$6:$A$505,0)),"Unknown code"))</f>
      </c>
      <c r="D2074" s="12"/>
      <c r="E2074" s="14"/>
      <c r="F2074" s="14"/>
      <c r="G2074" s="15">
        <f>IF(OR($B2074="",$D2074=""),"",IF($F2074&lt;&gt;"",$F2074,IFERROR(IF($D2074="In",INDEX('Products'!$E$6:$E$505,MATCH($B2074,'Products'!$A$6:$A$505,0)),INDEX('Products'!$F$6:$F$505,MATCH($B2074,'Products'!$A$6:$A$505,0))),"")))</f>
      </c>
      <c r="H2074" s="15">
        <f>IF(OR($E2074="",$G2074=""),"",$E2074*$G2074)</f>
      </c>
      <c r="I2074" s="15">
        <f>IF(AND($D2074="Out",$E2074&lt;&gt;"",$G2074&lt;&gt;""),$E2074*($G2074-IFERROR(INDEX('Products'!$E$6:$E$505,MATCH($B2074,'Products'!$A$6:$A$505,0)),0)),"")</f>
      </c>
      <c r="J2074" s="12"/>
    </row>
    <row r="2075" spans="1:10" x14ac:dyDescent="0.25">
      <c r="A2075" s="17"/>
      <c r="B2075" s="12"/>
      <c r="C2075" s="16">
        <f>IF($B2075="","",IFERROR(INDEX('Products'!$B$6:$B$505,MATCH($B2075,'Products'!$A$6:$A$505,0)),"Unknown code"))</f>
      </c>
      <c r="D2075" s="12"/>
      <c r="E2075" s="14"/>
      <c r="F2075" s="14"/>
      <c r="G2075" s="15">
        <f>IF(OR($B2075="",$D2075=""),"",IF($F2075&lt;&gt;"",$F2075,IFERROR(IF($D2075="In",INDEX('Products'!$E$6:$E$505,MATCH($B2075,'Products'!$A$6:$A$505,0)),INDEX('Products'!$F$6:$F$505,MATCH($B2075,'Products'!$A$6:$A$505,0))),"")))</f>
      </c>
      <c r="H2075" s="15">
        <f>IF(OR($E2075="",$G2075=""),"",$E2075*$G2075)</f>
      </c>
      <c r="I2075" s="15">
        <f>IF(AND($D2075="Out",$E2075&lt;&gt;"",$G2075&lt;&gt;""),$E2075*($G2075-IFERROR(INDEX('Products'!$E$6:$E$505,MATCH($B2075,'Products'!$A$6:$A$505,0)),0)),"")</f>
      </c>
      <c r="J2075" s="12"/>
    </row>
    <row r="2076" spans="1:10" x14ac:dyDescent="0.25">
      <c r="A2076" s="17"/>
      <c r="B2076" s="12"/>
      <c r="C2076" s="16">
        <f>IF($B2076="","",IFERROR(INDEX('Products'!$B$6:$B$505,MATCH($B2076,'Products'!$A$6:$A$505,0)),"Unknown code"))</f>
      </c>
      <c r="D2076" s="12"/>
      <c r="E2076" s="14"/>
      <c r="F2076" s="14"/>
      <c r="G2076" s="15">
        <f>IF(OR($B2076="",$D2076=""),"",IF($F2076&lt;&gt;"",$F2076,IFERROR(IF($D2076="In",INDEX('Products'!$E$6:$E$505,MATCH($B2076,'Products'!$A$6:$A$505,0)),INDEX('Products'!$F$6:$F$505,MATCH($B2076,'Products'!$A$6:$A$505,0))),"")))</f>
      </c>
      <c r="H2076" s="15">
        <f>IF(OR($E2076="",$G2076=""),"",$E2076*$G2076)</f>
      </c>
      <c r="I2076" s="15">
        <f>IF(AND($D2076="Out",$E2076&lt;&gt;"",$G2076&lt;&gt;""),$E2076*($G2076-IFERROR(INDEX('Products'!$E$6:$E$505,MATCH($B2076,'Products'!$A$6:$A$505,0)),0)),"")</f>
      </c>
      <c r="J2076" s="12"/>
    </row>
    <row r="2077" spans="1:10" x14ac:dyDescent="0.25">
      <c r="A2077" s="17"/>
      <c r="B2077" s="12"/>
      <c r="C2077" s="16">
        <f>IF($B2077="","",IFERROR(INDEX('Products'!$B$6:$B$505,MATCH($B2077,'Products'!$A$6:$A$505,0)),"Unknown code"))</f>
      </c>
      <c r="D2077" s="12"/>
      <c r="E2077" s="14"/>
      <c r="F2077" s="14"/>
      <c r="G2077" s="15">
        <f>IF(OR($B2077="",$D2077=""),"",IF($F2077&lt;&gt;"",$F2077,IFERROR(IF($D2077="In",INDEX('Products'!$E$6:$E$505,MATCH($B2077,'Products'!$A$6:$A$505,0)),INDEX('Products'!$F$6:$F$505,MATCH($B2077,'Products'!$A$6:$A$505,0))),"")))</f>
      </c>
      <c r="H2077" s="15">
        <f>IF(OR($E2077="",$G2077=""),"",$E2077*$G2077)</f>
      </c>
      <c r="I2077" s="15">
        <f>IF(AND($D2077="Out",$E2077&lt;&gt;"",$G2077&lt;&gt;""),$E2077*($G2077-IFERROR(INDEX('Products'!$E$6:$E$505,MATCH($B2077,'Products'!$A$6:$A$505,0)),0)),"")</f>
      </c>
      <c r="J2077" s="12"/>
    </row>
    <row r="2078" spans="1:10" x14ac:dyDescent="0.25">
      <c r="A2078" s="17"/>
      <c r="B2078" s="12"/>
      <c r="C2078" s="16">
        <f>IF($B2078="","",IFERROR(INDEX('Products'!$B$6:$B$505,MATCH($B2078,'Products'!$A$6:$A$505,0)),"Unknown code"))</f>
      </c>
      <c r="D2078" s="12"/>
      <c r="E2078" s="14"/>
      <c r="F2078" s="14"/>
      <c r="G2078" s="15">
        <f>IF(OR($B2078="",$D2078=""),"",IF($F2078&lt;&gt;"",$F2078,IFERROR(IF($D2078="In",INDEX('Products'!$E$6:$E$505,MATCH($B2078,'Products'!$A$6:$A$505,0)),INDEX('Products'!$F$6:$F$505,MATCH($B2078,'Products'!$A$6:$A$505,0))),"")))</f>
      </c>
      <c r="H2078" s="15">
        <f>IF(OR($E2078="",$G2078=""),"",$E2078*$G2078)</f>
      </c>
      <c r="I2078" s="15">
        <f>IF(AND($D2078="Out",$E2078&lt;&gt;"",$G2078&lt;&gt;""),$E2078*($G2078-IFERROR(INDEX('Products'!$E$6:$E$505,MATCH($B2078,'Products'!$A$6:$A$505,0)),0)),"")</f>
      </c>
      <c r="J2078" s="12"/>
    </row>
    <row r="2079" spans="1:10" x14ac:dyDescent="0.25">
      <c r="A2079" s="17"/>
      <c r="B2079" s="12"/>
      <c r="C2079" s="16">
        <f>IF($B2079="","",IFERROR(INDEX('Products'!$B$6:$B$505,MATCH($B2079,'Products'!$A$6:$A$505,0)),"Unknown code"))</f>
      </c>
      <c r="D2079" s="12"/>
      <c r="E2079" s="14"/>
      <c r="F2079" s="14"/>
      <c r="G2079" s="15">
        <f>IF(OR($B2079="",$D2079=""),"",IF($F2079&lt;&gt;"",$F2079,IFERROR(IF($D2079="In",INDEX('Products'!$E$6:$E$505,MATCH($B2079,'Products'!$A$6:$A$505,0)),INDEX('Products'!$F$6:$F$505,MATCH($B2079,'Products'!$A$6:$A$505,0))),"")))</f>
      </c>
      <c r="H2079" s="15">
        <f>IF(OR($E2079="",$G2079=""),"",$E2079*$G2079)</f>
      </c>
      <c r="I2079" s="15">
        <f>IF(AND($D2079="Out",$E2079&lt;&gt;"",$G2079&lt;&gt;""),$E2079*($G2079-IFERROR(INDEX('Products'!$E$6:$E$505,MATCH($B2079,'Products'!$A$6:$A$505,0)),0)),"")</f>
      </c>
      <c r="J2079" s="12"/>
    </row>
    <row r="2080" spans="1:10" x14ac:dyDescent="0.25">
      <c r="A2080" s="17"/>
      <c r="B2080" s="12"/>
      <c r="C2080" s="16">
        <f>IF($B2080="","",IFERROR(INDEX('Products'!$B$6:$B$505,MATCH($B2080,'Products'!$A$6:$A$505,0)),"Unknown code"))</f>
      </c>
      <c r="D2080" s="12"/>
      <c r="E2080" s="14"/>
      <c r="F2080" s="14"/>
      <c r="G2080" s="15">
        <f>IF(OR($B2080="",$D2080=""),"",IF($F2080&lt;&gt;"",$F2080,IFERROR(IF($D2080="In",INDEX('Products'!$E$6:$E$505,MATCH($B2080,'Products'!$A$6:$A$505,0)),INDEX('Products'!$F$6:$F$505,MATCH($B2080,'Products'!$A$6:$A$505,0))),"")))</f>
      </c>
      <c r="H2080" s="15">
        <f>IF(OR($E2080="",$G2080=""),"",$E2080*$G2080)</f>
      </c>
      <c r="I2080" s="15">
        <f>IF(AND($D2080="Out",$E2080&lt;&gt;"",$G2080&lt;&gt;""),$E2080*($G2080-IFERROR(INDEX('Products'!$E$6:$E$505,MATCH($B2080,'Products'!$A$6:$A$505,0)),0)),"")</f>
      </c>
      <c r="J2080" s="12"/>
    </row>
    <row r="2081" spans="1:10" x14ac:dyDescent="0.25">
      <c r="A2081" s="17"/>
      <c r="B2081" s="12"/>
      <c r="C2081" s="16">
        <f>IF($B2081="","",IFERROR(INDEX('Products'!$B$6:$B$505,MATCH($B2081,'Products'!$A$6:$A$505,0)),"Unknown code"))</f>
      </c>
      <c r="D2081" s="12"/>
      <c r="E2081" s="14"/>
      <c r="F2081" s="14"/>
      <c r="G2081" s="15">
        <f>IF(OR($B2081="",$D2081=""),"",IF($F2081&lt;&gt;"",$F2081,IFERROR(IF($D2081="In",INDEX('Products'!$E$6:$E$505,MATCH($B2081,'Products'!$A$6:$A$505,0)),INDEX('Products'!$F$6:$F$505,MATCH($B2081,'Products'!$A$6:$A$505,0))),"")))</f>
      </c>
      <c r="H2081" s="15">
        <f>IF(OR($E2081="",$G2081=""),"",$E2081*$G2081)</f>
      </c>
      <c r="I2081" s="15">
        <f>IF(AND($D2081="Out",$E2081&lt;&gt;"",$G2081&lt;&gt;""),$E2081*($G2081-IFERROR(INDEX('Products'!$E$6:$E$505,MATCH($B2081,'Products'!$A$6:$A$505,0)),0)),"")</f>
      </c>
      <c r="J2081" s="12"/>
    </row>
    <row r="2082" spans="1:10" x14ac:dyDescent="0.25">
      <c r="A2082" s="17"/>
      <c r="B2082" s="12"/>
      <c r="C2082" s="16">
        <f>IF($B2082="","",IFERROR(INDEX('Products'!$B$6:$B$505,MATCH($B2082,'Products'!$A$6:$A$505,0)),"Unknown code"))</f>
      </c>
      <c r="D2082" s="12"/>
      <c r="E2082" s="14"/>
      <c r="F2082" s="14"/>
      <c r="G2082" s="15">
        <f>IF(OR($B2082="",$D2082=""),"",IF($F2082&lt;&gt;"",$F2082,IFERROR(IF($D2082="In",INDEX('Products'!$E$6:$E$505,MATCH($B2082,'Products'!$A$6:$A$505,0)),INDEX('Products'!$F$6:$F$505,MATCH($B2082,'Products'!$A$6:$A$505,0))),"")))</f>
      </c>
      <c r="H2082" s="15">
        <f>IF(OR($E2082="",$G2082=""),"",$E2082*$G2082)</f>
      </c>
      <c r="I2082" s="15">
        <f>IF(AND($D2082="Out",$E2082&lt;&gt;"",$G2082&lt;&gt;""),$E2082*($G2082-IFERROR(INDEX('Products'!$E$6:$E$505,MATCH($B2082,'Products'!$A$6:$A$505,0)),0)),"")</f>
      </c>
      <c r="J2082" s="12"/>
    </row>
    <row r="2083" spans="1:10" x14ac:dyDescent="0.25">
      <c r="A2083" s="17"/>
      <c r="B2083" s="12"/>
      <c r="C2083" s="16">
        <f>IF($B2083="","",IFERROR(INDEX('Products'!$B$6:$B$505,MATCH($B2083,'Products'!$A$6:$A$505,0)),"Unknown code"))</f>
      </c>
      <c r="D2083" s="12"/>
      <c r="E2083" s="14"/>
      <c r="F2083" s="14"/>
      <c r="G2083" s="15">
        <f>IF(OR($B2083="",$D2083=""),"",IF($F2083&lt;&gt;"",$F2083,IFERROR(IF($D2083="In",INDEX('Products'!$E$6:$E$505,MATCH($B2083,'Products'!$A$6:$A$505,0)),INDEX('Products'!$F$6:$F$505,MATCH($B2083,'Products'!$A$6:$A$505,0))),"")))</f>
      </c>
      <c r="H2083" s="15">
        <f>IF(OR($E2083="",$G2083=""),"",$E2083*$G2083)</f>
      </c>
      <c r="I2083" s="15">
        <f>IF(AND($D2083="Out",$E2083&lt;&gt;"",$G2083&lt;&gt;""),$E2083*($G2083-IFERROR(INDEX('Products'!$E$6:$E$505,MATCH($B2083,'Products'!$A$6:$A$505,0)),0)),"")</f>
      </c>
      <c r="J2083" s="12"/>
    </row>
    <row r="2084" spans="1:10" x14ac:dyDescent="0.25">
      <c r="A2084" s="17"/>
      <c r="B2084" s="12"/>
      <c r="C2084" s="16">
        <f>IF($B2084="","",IFERROR(INDEX('Products'!$B$6:$B$505,MATCH($B2084,'Products'!$A$6:$A$505,0)),"Unknown code"))</f>
      </c>
      <c r="D2084" s="12"/>
      <c r="E2084" s="14"/>
      <c r="F2084" s="14"/>
      <c r="G2084" s="15">
        <f>IF(OR($B2084="",$D2084=""),"",IF($F2084&lt;&gt;"",$F2084,IFERROR(IF($D2084="In",INDEX('Products'!$E$6:$E$505,MATCH($B2084,'Products'!$A$6:$A$505,0)),INDEX('Products'!$F$6:$F$505,MATCH($B2084,'Products'!$A$6:$A$505,0))),"")))</f>
      </c>
      <c r="H2084" s="15">
        <f>IF(OR($E2084="",$G2084=""),"",$E2084*$G2084)</f>
      </c>
      <c r="I2084" s="15">
        <f>IF(AND($D2084="Out",$E2084&lt;&gt;"",$G2084&lt;&gt;""),$E2084*($G2084-IFERROR(INDEX('Products'!$E$6:$E$505,MATCH($B2084,'Products'!$A$6:$A$505,0)),0)),"")</f>
      </c>
      <c r="J2084" s="12"/>
    </row>
    <row r="2085" spans="1:10" x14ac:dyDescent="0.25">
      <c r="A2085" s="17"/>
      <c r="B2085" s="12"/>
      <c r="C2085" s="16">
        <f>IF($B2085="","",IFERROR(INDEX('Products'!$B$6:$B$505,MATCH($B2085,'Products'!$A$6:$A$505,0)),"Unknown code"))</f>
      </c>
      <c r="D2085" s="12"/>
      <c r="E2085" s="14"/>
      <c r="F2085" s="14"/>
      <c r="G2085" s="15">
        <f>IF(OR($B2085="",$D2085=""),"",IF($F2085&lt;&gt;"",$F2085,IFERROR(IF($D2085="In",INDEX('Products'!$E$6:$E$505,MATCH($B2085,'Products'!$A$6:$A$505,0)),INDEX('Products'!$F$6:$F$505,MATCH($B2085,'Products'!$A$6:$A$505,0))),"")))</f>
      </c>
      <c r="H2085" s="15">
        <f>IF(OR($E2085="",$G2085=""),"",$E2085*$G2085)</f>
      </c>
      <c r="I2085" s="15">
        <f>IF(AND($D2085="Out",$E2085&lt;&gt;"",$G2085&lt;&gt;""),$E2085*($G2085-IFERROR(INDEX('Products'!$E$6:$E$505,MATCH($B2085,'Products'!$A$6:$A$505,0)),0)),"")</f>
      </c>
      <c r="J2085" s="12"/>
    </row>
    <row r="2086" spans="1:10" x14ac:dyDescent="0.25">
      <c r="A2086" s="17"/>
      <c r="B2086" s="12"/>
      <c r="C2086" s="16">
        <f>IF($B2086="","",IFERROR(INDEX('Products'!$B$6:$B$505,MATCH($B2086,'Products'!$A$6:$A$505,0)),"Unknown code"))</f>
      </c>
      <c r="D2086" s="12"/>
      <c r="E2086" s="14"/>
      <c r="F2086" s="14"/>
      <c r="G2086" s="15">
        <f>IF(OR($B2086="",$D2086=""),"",IF($F2086&lt;&gt;"",$F2086,IFERROR(IF($D2086="In",INDEX('Products'!$E$6:$E$505,MATCH($B2086,'Products'!$A$6:$A$505,0)),INDEX('Products'!$F$6:$F$505,MATCH($B2086,'Products'!$A$6:$A$505,0))),"")))</f>
      </c>
      <c r="H2086" s="15">
        <f>IF(OR($E2086="",$G2086=""),"",$E2086*$G2086)</f>
      </c>
      <c r="I2086" s="15">
        <f>IF(AND($D2086="Out",$E2086&lt;&gt;"",$G2086&lt;&gt;""),$E2086*($G2086-IFERROR(INDEX('Products'!$E$6:$E$505,MATCH($B2086,'Products'!$A$6:$A$505,0)),0)),"")</f>
      </c>
      <c r="J2086" s="12"/>
    </row>
    <row r="2087" spans="1:10" x14ac:dyDescent="0.25">
      <c r="A2087" s="17"/>
      <c r="B2087" s="12"/>
      <c r="C2087" s="16">
        <f>IF($B2087="","",IFERROR(INDEX('Products'!$B$6:$B$505,MATCH($B2087,'Products'!$A$6:$A$505,0)),"Unknown code"))</f>
      </c>
      <c r="D2087" s="12"/>
      <c r="E2087" s="14"/>
      <c r="F2087" s="14"/>
      <c r="G2087" s="15">
        <f>IF(OR($B2087="",$D2087=""),"",IF($F2087&lt;&gt;"",$F2087,IFERROR(IF($D2087="In",INDEX('Products'!$E$6:$E$505,MATCH($B2087,'Products'!$A$6:$A$505,0)),INDEX('Products'!$F$6:$F$505,MATCH($B2087,'Products'!$A$6:$A$505,0))),"")))</f>
      </c>
      <c r="H2087" s="15">
        <f>IF(OR($E2087="",$G2087=""),"",$E2087*$G2087)</f>
      </c>
      <c r="I2087" s="15">
        <f>IF(AND($D2087="Out",$E2087&lt;&gt;"",$G2087&lt;&gt;""),$E2087*($G2087-IFERROR(INDEX('Products'!$E$6:$E$505,MATCH($B2087,'Products'!$A$6:$A$505,0)),0)),"")</f>
      </c>
      <c r="J2087" s="12"/>
    </row>
    <row r="2088" spans="1:10" x14ac:dyDescent="0.25">
      <c r="A2088" s="17"/>
      <c r="B2088" s="12"/>
      <c r="C2088" s="16">
        <f>IF($B2088="","",IFERROR(INDEX('Products'!$B$6:$B$505,MATCH($B2088,'Products'!$A$6:$A$505,0)),"Unknown code"))</f>
      </c>
      <c r="D2088" s="12"/>
      <c r="E2088" s="14"/>
      <c r="F2088" s="14"/>
      <c r="G2088" s="15">
        <f>IF(OR($B2088="",$D2088=""),"",IF($F2088&lt;&gt;"",$F2088,IFERROR(IF($D2088="In",INDEX('Products'!$E$6:$E$505,MATCH($B2088,'Products'!$A$6:$A$505,0)),INDEX('Products'!$F$6:$F$505,MATCH($B2088,'Products'!$A$6:$A$505,0))),"")))</f>
      </c>
      <c r="H2088" s="15">
        <f>IF(OR($E2088="",$G2088=""),"",$E2088*$G2088)</f>
      </c>
      <c r="I2088" s="15">
        <f>IF(AND($D2088="Out",$E2088&lt;&gt;"",$G2088&lt;&gt;""),$E2088*($G2088-IFERROR(INDEX('Products'!$E$6:$E$505,MATCH($B2088,'Products'!$A$6:$A$505,0)),0)),"")</f>
      </c>
      <c r="J2088" s="12"/>
    </row>
    <row r="2089" spans="1:10" x14ac:dyDescent="0.25">
      <c r="A2089" s="17"/>
      <c r="B2089" s="12"/>
      <c r="C2089" s="16">
        <f>IF($B2089="","",IFERROR(INDEX('Products'!$B$6:$B$505,MATCH($B2089,'Products'!$A$6:$A$505,0)),"Unknown code"))</f>
      </c>
      <c r="D2089" s="12"/>
      <c r="E2089" s="14"/>
      <c r="F2089" s="14"/>
      <c r="G2089" s="15">
        <f>IF(OR($B2089="",$D2089=""),"",IF($F2089&lt;&gt;"",$F2089,IFERROR(IF($D2089="In",INDEX('Products'!$E$6:$E$505,MATCH($B2089,'Products'!$A$6:$A$505,0)),INDEX('Products'!$F$6:$F$505,MATCH($B2089,'Products'!$A$6:$A$505,0))),"")))</f>
      </c>
      <c r="H2089" s="15">
        <f>IF(OR($E2089="",$G2089=""),"",$E2089*$G2089)</f>
      </c>
      <c r="I2089" s="15">
        <f>IF(AND($D2089="Out",$E2089&lt;&gt;"",$G2089&lt;&gt;""),$E2089*($G2089-IFERROR(INDEX('Products'!$E$6:$E$505,MATCH($B2089,'Products'!$A$6:$A$505,0)),0)),"")</f>
      </c>
      <c r="J2089" s="12"/>
    </row>
    <row r="2090" spans="1:10" x14ac:dyDescent="0.25">
      <c r="A2090" s="17"/>
      <c r="B2090" s="12"/>
      <c r="C2090" s="16">
        <f>IF($B2090="","",IFERROR(INDEX('Products'!$B$6:$B$505,MATCH($B2090,'Products'!$A$6:$A$505,0)),"Unknown code"))</f>
      </c>
      <c r="D2090" s="12"/>
      <c r="E2090" s="14"/>
      <c r="F2090" s="14"/>
      <c r="G2090" s="15">
        <f>IF(OR($B2090="",$D2090=""),"",IF($F2090&lt;&gt;"",$F2090,IFERROR(IF($D2090="In",INDEX('Products'!$E$6:$E$505,MATCH($B2090,'Products'!$A$6:$A$505,0)),INDEX('Products'!$F$6:$F$505,MATCH($B2090,'Products'!$A$6:$A$505,0))),"")))</f>
      </c>
      <c r="H2090" s="15">
        <f>IF(OR($E2090="",$G2090=""),"",$E2090*$G2090)</f>
      </c>
      <c r="I2090" s="15">
        <f>IF(AND($D2090="Out",$E2090&lt;&gt;"",$G2090&lt;&gt;""),$E2090*($G2090-IFERROR(INDEX('Products'!$E$6:$E$505,MATCH($B2090,'Products'!$A$6:$A$505,0)),0)),"")</f>
      </c>
      <c r="J2090" s="12"/>
    </row>
    <row r="2091" spans="1:10" x14ac:dyDescent="0.25">
      <c r="A2091" s="17"/>
      <c r="B2091" s="12"/>
      <c r="C2091" s="16">
        <f>IF($B2091="","",IFERROR(INDEX('Products'!$B$6:$B$505,MATCH($B2091,'Products'!$A$6:$A$505,0)),"Unknown code"))</f>
      </c>
      <c r="D2091" s="12"/>
      <c r="E2091" s="14"/>
      <c r="F2091" s="14"/>
      <c r="G2091" s="15">
        <f>IF(OR($B2091="",$D2091=""),"",IF($F2091&lt;&gt;"",$F2091,IFERROR(IF($D2091="In",INDEX('Products'!$E$6:$E$505,MATCH($B2091,'Products'!$A$6:$A$505,0)),INDEX('Products'!$F$6:$F$505,MATCH($B2091,'Products'!$A$6:$A$505,0))),"")))</f>
      </c>
      <c r="H2091" s="15">
        <f>IF(OR($E2091="",$G2091=""),"",$E2091*$G2091)</f>
      </c>
      <c r="I2091" s="15">
        <f>IF(AND($D2091="Out",$E2091&lt;&gt;"",$G2091&lt;&gt;""),$E2091*($G2091-IFERROR(INDEX('Products'!$E$6:$E$505,MATCH($B2091,'Products'!$A$6:$A$505,0)),0)),"")</f>
      </c>
      <c r="J2091" s="12"/>
    </row>
    <row r="2092" spans="1:10" x14ac:dyDescent="0.25">
      <c r="A2092" s="17"/>
      <c r="B2092" s="12"/>
      <c r="C2092" s="16">
        <f>IF($B2092="","",IFERROR(INDEX('Products'!$B$6:$B$505,MATCH($B2092,'Products'!$A$6:$A$505,0)),"Unknown code"))</f>
      </c>
      <c r="D2092" s="12"/>
      <c r="E2092" s="14"/>
      <c r="F2092" s="14"/>
      <c r="G2092" s="15">
        <f>IF(OR($B2092="",$D2092=""),"",IF($F2092&lt;&gt;"",$F2092,IFERROR(IF($D2092="In",INDEX('Products'!$E$6:$E$505,MATCH($B2092,'Products'!$A$6:$A$505,0)),INDEX('Products'!$F$6:$F$505,MATCH($B2092,'Products'!$A$6:$A$505,0))),"")))</f>
      </c>
      <c r="H2092" s="15">
        <f>IF(OR($E2092="",$G2092=""),"",$E2092*$G2092)</f>
      </c>
      <c r="I2092" s="15">
        <f>IF(AND($D2092="Out",$E2092&lt;&gt;"",$G2092&lt;&gt;""),$E2092*($G2092-IFERROR(INDEX('Products'!$E$6:$E$505,MATCH($B2092,'Products'!$A$6:$A$505,0)),0)),"")</f>
      </c>
      <c r="J2092" s="12"/>
    </row>
    <row r="2093" spans="1:10" x14ac:dyDescent="0.25">
      <c r="A2093" s="17"/>
      <c r="B2093" s="12"/>
      <c r="C2093" s="16">
        <f>IF($B2093="","",IFERROR(INDEX('Products'!$B$6:$B$505,MATCH($B2093,'Products'!$A$6:$A$505,0)),"Unknown code"))</f>
      </c>
      <c r="D2093" s="12"/>
      <c r="E2093" s="14"/>
      <c r="F2093" s="14"/>
      <c r="G2093" s="15">
        <f>IF(OR($B2093="",$D2093=""),"",IF($F2093&lt;&gt;"",$F2093,IFERROR(IF($D2093="In",INDEX('Products'!$E$6:$E$505,MATCH($B2093,'Products'!$A$6:$A$505,0)),INDEX('Products'!$F$6:$F$505,MATCH($B2093,'Products'!$A$6:$A$505,0))),"")))</f>
      </c>
      <c r="H2093" s="15">
        <f>IF(OR($E2093="",$G2093=""),"",$E2093*$G2093)</f>
      </c>
      <c r="I2093" s="15">
        <f>IF(AND($D2093="Out",$E2093&lt;&gt;"",$G2093&lt;&gt;""),$E2093*($G2093-IFERROR(INDEX('Products'!$E$6:$E$505,MATCH($B2093,'Products'!$A$6:$A$505,0)),0)),"")</f>
      </c>
      <c r="J2093" s="12"/>
    </row>
    <row r="2094" spans="1:10" x14ac:dyDescent="0.25">
      <c r="A2094" s="17"/>
      <c r="B2094" s="12"/>
      <c r="C2094" s="16">
        <f>IF($B2094="","",IFERROR(INDEX('Products'!$B$6:$B$505,MATCH($B2094,'Products'!$A$6:$A$505,0)),"Unknown code"))</f>
      </c>
      <c r="D2094" s="12"/>
      <c r="E2094" s="14"/>
      <c r="F2094" s="14"/>
      <c r="G2094" s="15">
        <f>IF(OR($B2094="",$D2094=""),"",IF($F2094&lt;&gt;"",$F2094,IFERROR(IF($D2094="In",INDEX('Products'!$E$6:$E$505,MATCH($B2094,'Products'!$A$6:$A$505,0)),INDEX('Products'!$F$6:$F$505,MATCH($B2094,'Products'!$A$6:$A$505,0))),"")))</f>
      </c>
      <c r="H2094" s="15">
        <f>IF(OR($E2094="",$G2094=""),"",$E2094*$G2094)</f>
      </c>
      <c r="I2094" s="15">
        <f>IF(AND($D2094="Out",$E2094&lt;&gt;"",$G2094&lt;&gt;""),$E2094*($G2094-IFERROR(INDEX('Products'!$E$6:$E$505,MATCH($B2094,'Products'!$A$6:$A$505,0)),0)),"")</f>
      </c>
      <c r="J2094" s="12"/>
    </row>
    <row r="2095" spans="1:10" x14ac:dyDescent="0.25">
      <c r="A2095" s="17"/>
      <c r="B2095" s="12"/>
      <c r="C2095" s="16">
        <f>IF($B2095="","",IFERROR(INDEX('Products'!$B$6:$B$505,MATCH($B2095,'Products'!$A$6:$A$505,0)),"Unknown code"))</f>
      </c>
      <c r="D2095" s="12"/>
      <c r="E2095" s="14"/>
      <c r="F2095" s="14"/>
      <c r="G2095" s="15">
        <f>IF(OR($B2095="",$D2095=""),"",IF($F2095&lt;&gt;"",$F2095,IFERROR(IF($D2095="In",INDEX('Products'!$E$6:$E$505,MATCH($B2095,'Products'!$A$6:$A$505,0)),INDEX('Products'!$F$6:$F$505,MATCH($B2095,'Products'!$A$6:$A$505,0))),"")))</f>
      </c>
      <c r="H2095" s="15">
        <f>IF(OR($E2095="",$G2095=""),"",$E2095*$G2095)</f>
      </c>
      <c r="I2095" s="15">
        <f>IF(AND($D2095="Out",$E2095&lt;&gt;"",$G2095&lt;&gt;""),$E2095*($G2095-IFERROR(INDEX('Products'!$E$6:$E$505,MATCH($B2095,'Products'!$A$6:$A$505,0)),0)),"")</f>
      </c>
      <c r="J2095" s="12"/>
    </row>
    <row r="2096" spans="1:10" x14ac:dyDescent="0.25">
      <c r="A2096" s="17"/>
      <c r="B2096" s="12"/>
      <c r="C2096" s="16">
        <f>IF($B2096="","",IFERROR(INDEX('Products'!$B$6:$B$505,MATCH($B2096,'Products'!$A$6:$A$505,0)),"Unknown code"))</f>
      </c>
      <c r="D2096" s="12"/>
      <c r="E2096" s="14"/>
      <c r="F2096" s="14"/>
      <c r="G2096" s="15">
        <f>IF(OR($B2096="",$D2096=""),"",IF($F2096&lt;&gt;"",$F2096,IFERROR(IF($D2096="In",INDEX('Products'!$E$6:$E$505,MATCH($B2096,'Products'!$A$6:$A$505,0)),INDEX('Products'!$F$6:$F$505,MATCH($B2096,'Products'!$A$6:$A$505,0))),"")))</f>
      </c>
      <c r="H2096" s="15">
        <f>IF(OR($E2096="",$G2096=""),"",$E2096*$G2096)</f>
      </c>
      <c r="I2096" s="15">
        <f>IF(AND($D2096="Out",$E2096&lt;&gt;"",$G2096&lt;&gt;""),$E2096*($G2096-IFERROR(INDEX('Products'!$E$6:$E$505,MATCH($B2096,'Products'!$A$6:$A$505,0)),0)),"")</f>
      </c>
      <c r="J2096" s="12"/>
    </row>
    <row r="2097" spans="1:10" x14ac:dyDescent="0.25">
      <c r="A2097" s="17"/>
      <c r="B2097" s="12"/>
      <c r="C2097" s="16">
        <f>IF($B2097="","",IFERROR(INDEX('Products'!$B$6:$B$505,MATCH($B2097,'Products'!$A$6:$A$505,0)),"Unknown code"))</f>
      </c>
      <c r="D2097" s="12"/>
      <c r="E2097" s="14"/>
      <c r="F2097" s="14"/>
      <c r="G2097" s="15">
        <f>IF(OR($B2097="",$D2097=""),"",IF($F2097&lt;&gt;"",$F2097,IFERROR(IF($D2097="In",INDEX('Products'!$E$6:$E$505,MATCH($B2097,'Products'!$A$6:$A$505,0)),INDEX('Products'!$F$6:$F$505,MATCH($B2097,'Products'!$A$6:$A$505,0))),"")))</f>
      </c>
      <c r="H2097" s="15">
        <f>IF(OR($E2097="",$G2097=""),"",$E2097*$G2097)</f>
      </c>
      <c r="I2097" s="15">
        <f>IF(AND($D2097="Out",$E2097&lt;&gt;"",$G2097&lt;&gt;""),$E2097*($G2097-IFERROR(INDEX('Products'!$E$6:$E$505,MATCH($B2097,'Products'!$A$6:$A$505,0)),0)),"")</f>
      </c>
      <c r="J2097" s="12"/>
    </row>
    <row r="2098" spans="1:10" x14ac:dyDescent="0.25">
      <c r="A2098" s="17"/>
      <c r="B2098" s="12"/>
      <c r="C2098" s="16">
        <f>IF($B2098="","",IFERROR(INDEX('Products'!$B$6:$B$505,MATCH($B2098,'Products'!$A$6:$A$505,0)),"Unknown code"))</f>
      </c>
      <c r="D2098" s="12"/>
      <c r="E2098" s="14"/>
      <c r="F2098" s="14"/>
      <c r="G2098" s="15">
        <f>IF(OR($B2098="",$D2098=""),"",IF($F2098&lt;&gt;"",$F2098,IFERROR(IF($D2098="In",INDEX('Products'!$E$6:$E$505,MATCH($B2098,'Products'!$A$6:$A$505,0)),INDEX('Products'!$F$6:$F$505,MATCH($B2098,'Products'!$A$6:$A$505,0))),"")))</f>
      </c>
      <c r="H2098" s="15">
        <f>IF(OR($E2098="",$G2098=""),"",$E2098*$G2098)</f>
      </c>
      <c r="I2098" s="15">
        <f>IF(AND($D2098="Out",$E2098&lt;&gt;"",$G2098&lt;&gt;""),$E2098*($G2098-IFERROR(INDEX('Products'!$E$6:$E$505,MATCH($B2098,'Products'!$A$6:$A$505,0)),0)),"")</f>
      </c>
      <c r="J2098" s="12"/>
    </row>
    <row r="2099" spans="1:10" x14ac:dyDescent="0.25">
      <c r="A2099" s="17"/>
      <c r="B2099" s="12"/>
      <c r="C2099" s="16">
        <f>IF($B2099="","",IFERROR(INDEX('Products'!$B$6:$B$505,MATCH($B2099,'Products'!$A$6:$A$505,0)),"Unknown code"))</f>
      </c>
      <c r="D2099" s="12"/>
      <c r="E2099" s="14"/>
      <c r="F2099" s="14"/>
      <c r="G2099" s="15">
        <f>IF(OR($B2099="",$D2099=""),"",IF($F2099&lt;&gt;"",$F2099,IFERROR(IF($D2099="In",INDEX('Products'!$E$6:$E$505,MATCH($B2099,'Products'!$A$6:$A$505,0)),INDEX('Products'!$F$6:$F$505,MATCH($B2099,'Products'!$A$6:$A$505,0))),"")))</f>
      </c>
      <c r="H2099" s="15">
        <f>IF(OR($E2099="",$G2099=""),"",$E2099*$G2099)</f>
      </c>
      <c r="I2099" s="15">
        <f>IF(AND($D2099="Out",$E2099&lt;&gt;"",$G2099&lt;&gt;""),$E2099*($G2099-IFERROR(INDEX('Products'!$E$6:$E$505,MATCH($B2099,'Products'!$A$6:$A$505,0)),0)),"")</f>
      </c>
      <c r="J2099" s="12"/>
    </row>
    <row r="2100" spans="1:10" x14ac:dyDescent="0.25">
      <c r="A2100" s="17"/>
      <c r="B2100" s="12"/>
      <c r="C2100" s="16">
        <f>IF($B2100="","",IFERROR(INDEX('Products'!$B$6:$B$505,MATCH($B2100,'Products'!$A$6:$A$505,0)),"Unknown code"))</f>
      </c>
      <c r="D2100" s="12"/>
      <c r="E2100" s="14"/>
      <c r="F2100" s="14"/>
      <c r="G2100" s="15">
        <f>IF(OR($B2100="",$D2100=""),"",IF($F2100&lt;&gt;"",$F2100,IFERROR(IF($D2100="In",INDEX('Products'!$E$6:$E$505,MATCH($B2100,'Products'!$A$6:$A$505,0)),INDEX('Products'!$F$6:$F$505,MATCH($B2100,'Products'!$A$6:$A$505,0))),"")))</f>
      </c>
      <c r="H2100" s="15">
        <f>IF(OR($E2100="",$G2100=""),"",$E2100*$G2100)</f>
      </c>
      <c r="I2100" s="15">
        <f>IF(AND($D2100="Out",$E2100&lt;&gt;"",$G2100&lt;&gt;""),$E2100*($G2100-IFERROR(INDEX('Products'!$E$6:$E$505,MATCH($B2100,'Products'!$A$6:$A$505,0)),0)),"")</f>
      </c>
      <c r="J2100" s="12"/>
    </row>
    <row r="2101" spans="1:10" x14ac:dyDescent="0.25">
      <c r="A2101" s="17"/>
      <c r="B2101" s="12"/>
      <c r="C2101" s="16">
        <f>IF($B2101="","",IFERROR(INDEX('Products'!$B$6:$B$505,MATCH($B2101,'Products'!$A$6:$A$505,0)),"Unknown code"))</f>
      </c>
      <c r="D2101" s="12"/>
      <c r="E2101" s="14"/>
      <c r="F2101" s="14"/>
      <c r="G2101" s="15">
        <f>IF(OR($B2101="",$D2101=""),"",IF($F2101&lt;&gt;"",$F2101,IFERROR(IF($D2101="In",INDEX('Products'!$E$6:$E$505,MATCH($B2101,'Products'!$A$6:$A$505,0)),INDEX('Products'!$F$6:$F$505,MATCH($B2101,'Products'!$A$6:$A$505,0))),"")))</f>
      </c>
      <c r="H2101" s="15">
        <f>IF(OR($E2101="",$G2101=""),"",$E2101*$G2101)</f>
      </c>
      <c r="I2101" s="15">
        <f>IF(AND($D2101="Out",$E2101&lt;&gt;"",$G2101&lt;&gt;""),$E2101*($G2101-IFERROR(INDEX('Products'!$E$6:$E$505,MATCH($B2101,'Products'!$A$6:$A$505,0)),0)),"")</f>
      </c>
      <c r="J2101" s="12"/>
    </row>
    <row r="2102" spans="1:10" x14ac:dyDescent="0.25">
      <c r="A2102" s="17"/>
      <c r="B2102" s="12"/>
      <c r="C2102" s="16">
        <f>IF($B2102="","",IFERROR(INDEX('Products'!$B$6:$B$505,MATCH($B2102,'Products'!$A$6:$A$505,0)),"Unknown code"))</f>
      </c>
      <c r="D2102" s="12"/>
      <c r="E2102" s="14"/>
      <c r="F2102" s="14"/>
      <c r="G2102" s="15">
        <f>IF(OR($B2102="",$D2102=""),"",IF($F2102&lt;&gt;"",$F2102,IFERROR(IF($D2102="In",INDEX('Products'!$E$6:$E$505,MATCH($B2102,'Products'!$A$6:$A$505,0)),INDEX('Products'!$F$6:$F$505,MATCH($B2102,'Products'!$A$6:$A$505,0))),"")))</f>
      </c>
      <c r="H2102" s="15">
        <f>IF(OR($E2102="",$G2102=""),"",$E2102*$G2102)</f>
      </c>
      <c r="I2102" s="15">
        <f>IF(AND($D2102="Out",$E2102&lt;&gt;"",$G2102&lt;&gt;""),$E2102*($G2102-IFERROR(INDEX('Products'!$E$6:$E$505,MATCH($B2102,'Products'!$A$6:$A$505,0)),0)),"")</f>
      </c>
      <c r="J2102" s="12"/>
    </row>
    <row r="2103" spans="1:10" x14ac:dyDescent="0.25">
      <c r="A2103" s="17"/>
      <c r="B2103" s="12"/>
      <c r="C2103" s="16">
        <f>IF($B2103="","",IFERROR(INDEX('Products'!$B$6:$B$505,MATCH($B2103,'Products'!$A$6:$A$505,0)),"Unknown code"))</f>
      </c>
      <c r="D2103" s="12"/>
      <c r="E2103" s="14"/>
      <c r="F2103" s="14"/>
      <c r="G2103" s="15">
        <f>IF(OR($B2103="",$D2103=""),"",IF($F2103&lt;&gt;"",$F2103,IFERROR(IF($D2103="In",INDEX('Products'!$E$6:$E$505,MATCH($B2103,'Products'!$A$6:$A$505,0)),INDEX('Products'!$F$6:$F$505,MATCH($B2103,'Products'!$A$6:$A$505,0))),"")))</f>
      </c>
      <c r="H2103" s="15">
        <f>IF(OR($E2103="",$G2103=""),"",$E2103*$G2103)</f>
      </c>
      <c r="I2103" s="15">
        <f>IF(AND($D2103="Out",$E2103&lt;&gt;"",$G2103&lt;&gt;""),$E2103*($G2103-IFERROR(INDEX('Products'!$E$6:$E$505,MATCH($B2103,'Products'!$A$6:$A$505,0)),0)),"")</f>
      </c>
      <c r="J2103" s="12"/>
    </row>
    <row r="2104" spans="1:10" x14ac:dyDescent="0.25">
      <c r="A2104" s="17"/>
      <c r="B2104" s="12"/>
      <c r="C2104" s="16">
        <f>IF($B2104="","",IFERROR(INDEX('Products'!$B$6:$B$505,MATCH($B2104,'Products'!$A$6:$A$505,0)),"Unknown code"))</f>
      </c>
      <c r="D2104" s="12"/>
      <c r="E2104" s="14"/>
      <c r="F2104" s="14"/>
      <c r="G2104" s="15">
        <f>IF(OR($B2104="",$D2104=""),"",IF($F2104&lt;&gt;"",$F2104,IFERROR(IF($D2104="In",INDEX('Products'!$E$6:$E$505,MATCH($B2104,'Products'!$A$6:$A$505,0)),INDEX('Products'!$F$6:$F$505,MATCH($B2104,'Products'!$A$6:$A$505,0))),"")))</f>
      </c>
      <c r="H2104" s="15">
        <f>IF(OR($E2104="",$G2104=""),"",$E2104*$G2104)</f>
      </c>
      <c r="I2104" s="15">
        <f>IF(AND($D2104="Out",$E2104&lt;&gt;"",$G2104&lt;&gt;""),$E2104*($G2104-IFERROR(INDEX('Products'!$E$6:$E$505,MATCH($B2104,'Products'!$A$6:$A$505,0)),0)),"")</f>
      </c>
      <c r="J2104" s="12"/>
    </row>
    <row r="2105" spans="1:10" x14ac:dyDescent="0.25">
      <c r="A2105" s="17"/>
      <c r="B2105" s="12"/>
      <c r="C2105" s="16">
        <f>IF($B2105="","",IFERROR(INDEX('Products'!$B$6:$B$505,MATCH($B2105,'Products'!$A$6:$A$505,0)),"Unknown code"))</f>
      </c>
      <c r="D2105" s="12"/>
      <c r="E2105" s="14"/>
      <c r="F2105" s="14"/>
      <c r="G2105" s="15">
        <f>IF(OR($B2105="",$D2105=""),"",IF($F2105&lt;&gt;"",$F2105,IFERROR(IF($D2105="In",INDEX('Products'!$E$6:$E$505,MATCH($B2105,'Products'!$A$6:$A$505,0)),INDEX('Products'!$F$6:$F$505,MATCH($B2105,'Products'!$A$6:$A$505,0))),"")))</f>
      </c>
      <c r="H2105" s="15">
        <f>IF(OR($E2105="",$G2105=""),"",$E2105*$G2105)</f>
      </c>
      <c r="I2105" s="15">
        <f>IF(AND($D2105="Out",$E2105&lt;&gt;"",$G2105&lt;&gt;""),$E2105*($G2105-IFERROR(INDEX('Products'!$E$6:$E$505,MATCH($B2105,'Products'!$A$6:$A$505,0)),0)),"")</f>
      </c>
      <c r="J2105" s="12"/>
    </row>
    <row r="2106" spans="1:10" x14ac:dyDescent="0.25">
      <c r="A2106" s="17"/>
      <c r="B2106" s="12"/>
      <c r="C2106" s="16">
        <f>IF($B2106="","",IFERROR(INDEX('Products'!$B$6:$B$505,MATCH($B2106,'Products'!$A$6:$A$505,0)),"Unknown code"))</f>
      </c>
      <c r="D2106" s="12"/>
      <c r="E2106" s="14"/>
      <c r="F2106" s="14"/>
      <c r="G2106" s="15">
        <f>IF(OR($B2106="",$D2106=""),"",IF($F2106&lt;&gt;"",$F2106,IFERROR(IF($D2106="In",INDEX('Products'!$E$6:$E$505,MATCH($B2106,'Products'!$A$6:$A$505,0)),INDEX('Products'!$F$6:$F$505,MATCH($B2106,'Products'!$A$6:$A$505,0))),"")))</f>
      </c>
      <c r="H2106" s="15">
        <f>IF(OR($E2106="",$G2106=""),"",$E2106*$G2106)</f>
      </c>
      <c r="I2106" s="15">
        <f>IF(AND($D2106="Out",$E2106&lt;&gt;"",$G2106&lt;&gt;""),$E2106*($G2106-IFERROR(INDEX('Products'!$E$6:$E$505,MATCH($B2106,'Products'!$A$6:$A$505,0)),0)),"")</f>
      </c>
      <c r="J2106" s="12"/>
    </row>
    <row r="2107" spans="1:10" x14ac:dyDescent="0.25">
      <c r="A2107" s="17"/>
      <c r="B2107" s="12"/>
      <c r="C2107" s="16">
        <f>IF($B2107="","",IFERROR(INDEX('Products'!$B$6:$B$505,MATCH($B2107,'Products'!$A$6:$A$505,0)),"Unknown code"))</f>
      </c>
      <c r="D2107" s="12"/>
      <c r="E2107" s="14"/>
      <c r="F2107" s="14"/>
      <c r="G2107" s="15">
        <f>IF(OR($B2107="",$D2107=""),"",IF($F2107&lt;&gt;"",$F2107,IFERROR(IF($D2107="In",INDEX('Products'!$E$6:$E$505,MATCH($B2107,'Products'!$A$6:$A$505,0)),INDEX('Products'!$F$6:$F$505,MATCH($B2107,'Products'!$A$6:$A$505,0))),"")))</f>
      </c>
      <c r="H2107" s="15">
        <f>IF(OR($E2107="",$G2107=""),"",$E2107*$G2107)</f>
      </c>
      <c r="I2107" s="15">
        <f>IF(AND($D2107="Out",$E2107&lt;&gt;"",$G2107&lt;&gt;""),$E2107*($G2107-IFERROR(INDEX('Products'!$E$6:$E$505,MATCH($B2107,'Products'!$A$6:$A$505,0)),0)),"")</f>
      </c>
      <c r="J2107" s="12"/>
    </row>
    <row r="2108" spans="1:10" x14ac:dyDescent="0.25">
      <c r="A2108" s="17"/>
      <c r="B2108" s="12"/>
      <c r="C2108" s="16">
        <f>IF($B2108="","",IFERROR(INDEX('Products'!$B$6:$B$505,MATCH($B2108,'Products'!$A$6:$A$505,0)),"Unknown code"))</f>
      </c>
      <c r="D2108" s="12"/>
      <c r="E2108" s="14"/>
      <c r="F2108" s="14"/>
      <c r="G2108" s="15">
        <f>IF(OR($B2108="",$D2108=""),"",IF($F2108&lt;&gt;"",$F2108,IFERROR(IF($D2108="In",INDEX('Products'!$E$6:$E$505,MATCH($B2108,'Products'!$A$6:$A$505,0)),INDEX('Products'!$F$6:$F$505,MATCH($B2108,'Products'!$A$6:$A$505,0))),"")))</f>
      </c>
      <c r="H2108" s="15">
        <f>IF(OR($E2108="",$G2108=""),"",$E2108*$G2108)</f>
      </c>
      <c r="I2108" s="15">
        <f>IF(AND($D2108="Out",$E2108&lt;&gt;"",$G2108&lt;&gt;""),$E2108*($G2108-IFERROR(INDEX('Products'!$E$6:$E$505,MATCH($B2108,'Products'!$A$6:$A$505,0)),0)),"")</f>
      </c>
      <c r="J2108" s="12"/>
    </row>
    <row r="2109" spans="1:10" x14ac:dyDescent="0.25">
      <c r="A2109" s="17"/>
      <c r="B2109" s="12"/>
      <c r="C2109" s="16">
        <f>IF($B2109="","",IFERROR(INDEX('Products'!$B$6:$B$505,MATCH($B2109,'Products'!$A$6:$A$505,0)),"Unknown code"))</f>
      </c>
      <c r="D2109" s="12"/>
      <c r="E2109" s="14"/>
      <c r="F2109" s="14"/>
      <c r="G2109" s="15">
        <f>IF(OR($B2109="",$D2109=""),"",IF($F2109&lt;&gt;"",$F2109,IFERROR(IF($D2109="In",INDEX('Products'!$E$6:$E$505,MATCH($B2109,'Products'!$A$6:$A$505,0)),INDEX('Products'!$F$6:$F$505,MATCH($B2109,'Products'!$A$6:$A$505,0))),"")))</f>
      </c>
      <c r="H2109" s="15">
        <f>IF(OR($E2109="",$G2109=""),"",$E2109*$G2109)</f>
      </c>
      <c r="I2109" s="15">
        <f>IF(AND($D2109="Out",$E2109&lt;&gt;"",$G2109&lt;&gt;""),$E2109*($G2109-IFERROR(INDEX('Products'!$E$6:$E$505,MATCH($B2109,'Products'!$A$6:$A$505,0)),0)),"")</f>
      </c>
      <c r="J2109" s="12"/>
    </row>
    <row r="2110" spans="1:10" x14ac:dyDescent="0.25">
      <c r="A2110" s="17"/>
      <c r="B2110" s="12"/>
      <c r="C2110" s="16">
        <f>IF($B2110="","",IFERROR(INDEX('Products'!$B$6:$B$505,MATCH($B2110,'Products'!$A$6:$A$505,0)),"Unknown code"))</f>
      </c>
      <c r="D2110" s="12"/>
      <c r="E2110" s="14"/>
      <c r="F2110" s="14"/>
      <c r="G2110" s="15">
        <f>IF(OR($B2110="",$D2110=""),"",IF($F2110&lt;&gt;"",$F2110,IFERROR(IF($D2110="In",INDEX('Products'!$E$6:$E$505,MATCH($B2110,'Products'!$A$6:$A$505,0)),INDEX('Products'!$F$6:$F$505,MATCH($B2110,'Products'!$A$6:$A$505,0))),"")))</f>
      </c>
      <c r="H2110" s="15">
        <f>IF(OR($E2110="",$G2110=""),"",$E2110*$G2110)</f>
      </c>
      <c r="I2110" s="15">
        <f>IF(AND($D2110="Out",$E2110&lt;&gt;"",$G2110&lt;&gt;""),$E2110*($G2110-IFERROR(INDEX('Products'!$E$6:$E$505,MATCH($B2110,'Products'!$A$6:$A$505,0)),0)),"")</f>
      </c>
      <c r="J2110" s="12"/>
    </row>
    <row r="2111" spans="1:10" x14ac:dyDescent="0.25">
      <c r="A2111" s="17"/>
      <c r="B2111" s="12"/>
      <c r="C2111" s="16">
        <f>IF($B2111="","",IFERROR(INDEX('Products'!$B$6:$B$505,MATCH($B2111,'Products'!$A$6:$A$505,0)),"Unknown code"))</f>
      </c>
      <c r="D2111" s="12"/>
      <c r="E2111" s="14"/>
      <c r="F2111" s="14"/>
      <c r="G2111" s="15">
        <f>IF(OR($B2111="",$D2111=""),"",IF($F2111&lt;&gt;"",$F2111,IFERROR(IF($D2111="In",INDEX('Products'!$E$6:$E$505,MATCH($B2111,'Products'!$A$6:$A$505,0)),INDEX('Products'!$F$6:$F$505,MATCH($B2111,'Products'!$A$6:$A$505,0))),"")))</f>
      </c>
      <c r="H2111" s="15">
        <f>IF(OR($E2111="",$G2111=""),"",$E2111*$G2111)</f>
      </c>
      <c r="I2111" s="15">
        <f>IF(AND($D2111="Out",$E2111&lt;&gt;"",$G2111&lt;&gt;""),$E2111*($G2111-IFERROR(INDEX('Products'!$E$6:$E$505,MATCH($B2111,'Products'!$A$6:$A$505,0)),0)),"")</f>
      </c>
      <c r="J2111" s="12"/>
    </row>
    <row r="2112" spans="1:10" x14ac:dyDescent="0.25">
      <c r="A2112" s="17"/>
      <c r="B2112" s="12"/>
      <c r="C2112" s="16">
        <f>IF($B2112="","",IFERROR(INDEX('Products'!$B$6:$B$505,MATCH($B2112,'Products'!$A$6:$A$505,0)),"Unknown code"))</f>
      </c>
      <c r="D2112" s="12"/>
      <c r="E2112" s="14"/>
      <c r="F2112" s="14"/>
      <c r="G2112" s="15">
        <f>IF(OR($B2112="",$D2112=""),"",IF($F2112&lt;&gt;"",$F2112,IFERROR(IF($D2112="In",INDEX('Products'!$E$6:$E$505,MATCH($B2112,'Products'!$A$6:$A$505,0)),INDEX('Products'!$F$6:$F$505,MATCH($B2112,'Products'!$A$6:$A$505,0))),"")))</f>
      </c>
      <c r="H2112" s="15">
        <f>IF(OR($E2112="",$G2112=""),"",$E2112*$G2112)</f>
      </c>
      <c r="I2112" s="15">
        <f>IF(AND($D2112="Out",$E2112&lt;&gt;"",$G2112&lt;&gt;""),$E2112*($G2112-IFERROR(INDEX('Products'!$E$6:$E$505,MATCH($B2112,'Products'!$A$6:$A$505,0)),0)),"")</f>
      </c>
      <c r="J2112" s="12"/>
    </row>
    <row r="2113" spans="1:10" x14ac:dyDescent="0.25">
      <c r="A2113" s="17"/>
      <c r="B2113" s="12"/>
      <c r="C2113" s="16">
        <f>IF($B2113="","",IFERROR(INDEX('Products'!$B$6:$B$505,MATCH($B2113,'Products'!$A$6:$A$505,0)),"Unknown code"))</f>
      </c>
      <c r="D2113" s="12"/>
      <c r="E2113" s="14"/>
      <c r="F2113" s="14"/>
      <c r="G2113" s="15">
        <f>IF(OR($B2113="",$D2113=""),"",IF($F2113&lt;&gt;"",$F2113,IFERROR(IF($D2113="In",INDEX('Products'!$E$6:$E$505,MATCH($B2113,'Products'!$A$6:$A$505,0)),INDEX('Products'!$F$6:$F$505,MATCH($B2113,'Products'!$A$6:$A$505,0))),"")))</f>
      </c>
      <c r="H2113" s="15">
        <f>IF(OR($E2113="",$G2113=""),"",$E2113*$G2113)</f>
      </c>
      <c r="I2113" s="15">
        <f>IF(AND($D2113="Out",$E2113&lt;&gt;"",$G2113&lt;&gt;""),$E2113*($G2113-IFERROR(INDEX('Products'!$E$6:$E$505,MATCH($B2113,'Products'!$A$6:$A$505,0)),0)),"")</f>
      </c>
      <c r="J2113" s="12"/>
    </row>
    <row r="2114" spans="1:10" x14ac:dyDescent="0.25">
      <c r="A2114" s="17"/>
      <c r="B2114" s="12"/>
      <c r="C2114" s="16">
        <f>IF($B2114="","",IFERROR(INDEX('Products'!$B$6:$B$505,MATCH($B2114,'Products'!$A$6:$A$505,0)),"Unknown code"))</f>
      </c>
      <c r="D2114" s="12"/>
      <c r="E2114" s="14"/>
      <c r="F2114" s="14"/>
      <c r="G2114" s="15">
        <f>IF(OR($B2114="",$D2114=""),"",IF($F2114&lt;&gt;"",$F2114,IFERROR(IF($D2114="In",INDEX('Products'!$E$6:$E$505,MATCH($B2114,'Products'!$A$6:$A$505,0)),INDEX('Products'!$F$6:$F$505,MATCH($B2114,'Products'!$A$6:$A$505,0))),"")))</f>
      </c>
      <c r="H2114" s="15">
        <f>IF(OR($E2114="",$G2114=""),"",$E2114*$G2114)</f>
      </c>
      <c r="I2114" s="15">
        <f>IF(AND($D2114="Out",$E2114&lt;&gt;"",$G2114&lt;&gt;""),$E2114*($G2114-IFERROR(INDEX('Products'!$E$6:$E$505,MATCH($B2114,'Products'!$A$6:$A$505,0)),0)),"")</f>
      </c>
      <c r="J2114" s="12"/>
    </row>
    <row r="2115" spans="1:10" x14ac:dyDescent="0.25">
      <c r="A2115" s="17"/>
      <c r="B2115" s="12"/>
      <c r="C2115" s="16">
        <f>IF($B2115="","",IFERROR(INDEX('Products'!$B$6:$B$505,MATCH($B2115,'Products'!$A$6:$A$505,0)),"Unknown code"))</f>
      </c>
      <c r="D2115" s="12"/>
      <c r="E2115" s="14"/>
      <c r="F2115" s="14"/>
      <c r="G2115" s="15">
        <f>IF(OR($B2115="",$D2115=""),"",IF($F2115&lt;&gt;"",$F2115,IFERROR(IF($D2115="In",INDEX('Products'!$E$6:$E$505,MATCH($B2115,'Products'!$A$6:$A$505,0)),INDEX('Products'!$F$6:$F$505,MATCH($B2115,'Products'!$A$6:$A$505,0))),"")))</f>
      </c>
      <c r="H2115" s="15">
        <f>IF(OR($E2115="",$G2115=""),"",$E2115*$G2115)</f>
      </c>
      <c r="I2115" s="15">
        <f>IF(AND($D2115="Out",$E2115&lt;&gt;"",$G2115&lt;&gt;""),$E2115*($G2115-IFERROR(INDEX('Products'!$E$6:$E$505,MATCH($B2115,'Products'!$A$6:$A$505,0)),0)),"")</f>
      </c>
      <c r="J2115" s="12"/>
    </row>
    <row r="2116" spans="1:10" x14ac:dyDescent="0.25">
      <c r="A2116" s="17"/>
      <c r="B2116" s="12"/>
      <c r="C2116" s="16">
        <f>IF($B2116="","",IFERROR(INDEX('Products'!$B$6:$B$505,MATCH($B2116,'Products'!$A$6:$A$505,0)),"Unknown code"))</f>
      </c>
      <c r="D2116" s="12"/>
      <c r="E2116" s="14"/>
      <c r="F2116" s="14"/>
      <c r="G2116" s="15">
        <f>IF(OR($B2116="",$D2116=""),"",IF($F2116&lt;&gt;"",$F2116,IFERROR(IF($D2116="In",INDEX('Products'!$E$6:$E$505,MATCH($B2116,'Products'!$A$6:$A$505,0)),INDEX('Products'!$F$6:$F$505,MATCH($B2116,'Products'!$A$6:$A$505,0))),"")))</f>
      </c>
      <c r="H2116" s="15">
        <f>IF(OR($E2116="",$G2116=""),"",$E2116*$G2116)</f>
      </c>
      <c r="I2116" s="15">
        <f>IF(AND($D2116="Out",$E2116&lt;&gt;"",$G2116&lt;&gt;""),$E2116*($G2116-IFERROR(INDEX('Products'!$E$6:$E$505,MATCH($B2116,'Products'!$A$6:$A$505,0)),0)),"")</f>
      </c>
      <c r="J2116" s="12"/>
    </row>
    <row r="2117" spans="1:10" x14ac:dyDescent="0.25">
      <c r="A2117" s="17"/>
      <c r="B2117" s="12"/>
      <c r="C2117" s="16">
        <f>IF($B2117="","",IFERROR(INDEX('Products'!$B$6:$B$505,MATCH($B2117,'Products'!$A$6:$A$505,0)),"Unknown code"))</f>
      </c>
      <c r="D2117" s="12"/>
      <c r="E2117" s="14"/>
      <c r="F2117" s="14"/>
      <c r="G2117" s="15">
        <f>IF(OR($B2117="",$D2117=""),"",IF($F2117&lt;&gt;"",$F2117,IFERROR(IF($D2117="In",INDEX('Products'!$E$6:$E$505,MATCH($B2117,'Products'!$A$6:$A$505,0)),INDEX('Products'!$F$6:$F$505,MATCH($B2117,'Products'!$A$6:$A$505,0))),"")))</f>
      </c>
      <c r="H2117" s="15">
        <f>IF(OR($E2117="",$G2117=""),"",$E2117*$G2117)</f>
      </c>
      <c r="I2117" s="15">
        <f>IF(AND($D2117="Out",$E2117&lt;&gt;"",$G2117&lt;&gt;""),$E2117*($G2117-IFERROR(INDEX('Products'!$E$6:$E$505,MATCH($B2117,'Products'!$A$6:$A$505,0)),0)),"")</f>
      </c>
      <c r="J2117" s="12"/>
    </row>
    <row r="2118" spans="1:10" x14ac:dyDescent="0.25">
      <c r="A2118" s="17"/>
      <c r="B2118" s="12"/>
      <c r="C2118" s="16">
        <f>IF($B2118="","",IFERROR(INDEX('Products'!$B$6:$B$505,MATCH($B2118,'Products'!$A$6:$A$505,0)),"Unknown code"))</f>
      </c>
      <c r="D2118" s="12"/>
      <c r="E2118" s="14"/>
      <c r="F2118" s="14"/>
      <c r="G2118" s="15">
        <f>IF(OR($B2118="",$D2118=""),"",IF($F2118&lt;&gt;"",$F2118,IFERROR(IF($D2118="In",INDEX('Products'!$E$6:$E$505,MATCH($B2118,'Products'!$A$6:$A$505,0)),INDEX('Products'!$F$6:$F$505,MATCH($B2118,'Products'!$A$6:$A$505,0))),"")))</f>
      </c>
      <c r="H2118" s="15">
        <f>IF(OR($E2118="",$G2118=""),"",$E2118*$G2118)</f>
      </c>
      <c r="I2118" s="15">
        <f>IF(AND($D2118="Out",$E2118&lt;&gt;"",$G2118&lt;&gt;""),$E2118*($G2118-IFERROR(INDEX('Products'!$E$6:$E$505,MATCH($B2118,'Products'!$A$6:$A$505,0)),0)),"")</f>
      </c>
      <c r="J2118" s="12"/>
    </row>
    <row r="2119" spans="1:10" x14ac:dyDescent="0.25">
      <c r="A2119" s="17"/>
      <c r="B2119" s="12"/>
      <c r="C2119" s="16">
        <f>IF($B2119="","",IFERROR(INDEX('Products'!$B$6:$B$505,MATCH($B2119,'Products'!$A$6:$A$505,0)),"Unknown code"))</f>
      </c>
      <c r="D2119" s="12"/>
      <c r="E2119" s="14"/>
      <c r="F2119" s="14"/>
      <c r="G2119" s="15">
        <f>IF(OR($B2119="",$D2119=""),"",IF($F2119&lt;&gt;"",$F2119,IFERROR(IF($D2119="In",INDEX('Products'!$E$6:$E$505,MATCH($B2119,'Products'!$A$6:$A$505,0)),INDEX('Products'!$F$6:$F$505,MATCH($B2119,'Products'!$A$6:$A$505,0))),"")))</f>
      </c>
      <c r="H2119" s="15">
        <f>IF(OR($E2119="",$G2119=""),"",$E2119*$G2119)</f>
      </c>
      <c r="I2119" s="15">
        <f>IF(AND($D2119="Out",$E2119&lt;&gt;"",$G2119&lt;&gt;""),$E2119*($G2119-IFERROR(INDEX('Products'!$E$6:$E$505,MATCH($B2119,'Products'!$A$6:$A$505,0)),0)),"")</f>
      </c>
      <c r="J2119" s="12"/>
    </row>
    <row r="2120" spans="1:10" x14ac:dyDescent="0.25">
      <c r="A2120" s="17"/>
      <c r="B2120" s="12"/>
      <c r="C2120" s="16">
        <f>IF($B2120="","",IFERROR(INDEX('Products'!$B$6:$B$505,MATCH($B2120,'Products'!$A$6:$A$505,0)),"Unknown code"))</f>
      </c>
      <c r="D2120" s="12"/>
      <c r="E2120" s="14"/>
      <c r="F2120" s="14"/>
      <c r="G2120" s="15">
        <f>IF(OR($B2120="",$D2120=""),"",IF($F2120&lt;&gt;"",$F2120,IFERROR(IF($D2120="In",INDEX('Products'!$E$6:$E$505,MATCH($B2120,'Products'!$A$6:$A$505,0)),INDEX('Products'!$F$6:$F$505,MATCH($B2120,'Products'!$A$6:$A$505,0))),"")))</f>
      </c>
      <c r="H2120" s="15">
        <f>IF(OR($E2120="",$G2120=""),"",$E2120*$G2120)</f>
      </c>
      <c r="I2120" s="15">
        <f>IF(AND($D2120="Out",$E2120&lt;&gt;"",$G2120&lt;&gt;""),$E2120*($G2120-IFERROR(INDEX('Products'!$E$6:$E$505,MATCH($B2120,'Products'!$A$6:$A$505,0)),0)),"")</f>
      </c>
      <c r="J2120" s="12"/>
    </row>
    <row r="2121" spans="1:10" x14ac:dyDescent="0.25">
      <c r="A2121" s="17"/>
      <c r="B2121" s="12"/>
      <c r="C2121" s="16">
        <f>IF($B2121="","",IFERROR(INDEX('Products'!$B$6:$B$505,MATCH($B2121,'Products'!$A$6:$A$505,0)),"Unknown code"))</f>
      </c>
      <c r="D2121" s="12"/>
      <c r="E2121" s="14"/>
      <c r="F2121" s="14"/>
      <c r="G2121" s="15">
        <f>IF(OR($B2121="",$D2121=""),"",IF($F2121&lt;&gt;"",$F2121,IFERROR(IF($D2121="In",INDEX('Products'!$E$6:$E$505,MATCH($B2121,'Products'!$A$6:$A$505,0)),INDEX('Products'!$F$6:$F$505,MATCH($B2121,'Products'!$A$6:$A$505,0))),"")))</f>
      </c>
      <c r="H2121" s="15">
        <f>IF(OR($E2121="",$G2121=""),"",$E2121*$G2121)</f>
      </c>
      <c r="I2121" s="15">
        <f>IF(AND($D2121="Out",$E2121&lt;&gt;"",$G2121&lt;&gt;""),$E2121*($G2121-IFERROR(INDEX('Products'!$E$6:$E$505,MATCH($B2121,'Products'!$A$6:$A$505,0)),0)),"")</f>
      </c>
      <c r="J2121" s="12"/>
    </row>
    <row r="2122" spans="1:10" x14ac:dyDescent="0.25">
      <c r="A2122" s="17"/>
      <c r="B2122" s="12"/>
      <c r="C2122" s="16">
        <f>IF($B2122="","",IFERROR(INDEX('Products'!$B$6:$B$505,MATCH($B2122,'Products'!$A$6:$A$505,0)),"Unknown code"))</f>
      </c>
      <c r="D2122" s="12"/>
      <c r="E2122" s="14"/>
      <c r="F2122" s="14"/>
      <c r="G2122" s="15">
        <f>IF(OR($B2122="",$D2122=""),"",IF($F2122&lt;&gt;"",$F2122,IFERROR(IF($D2122="In",INDEX('Products'!$E$6:$E$505,MATCH($B2122,'Products'!$A$6:$A$505,0)),INDEX('Products'!$F$6:$F$505,MATCH($B2122,'Products'!$A$6:$A$505,0))),"")))</f>
      </c>
      <c r="H2122" s="15">
        <f>IF(OR($E2122="",$G2122=""),"",$E2122*$G2122)</f>
      </c>
      <c r="I2122" s="15">
        <f>IF(AND($D2122="Out",$E2122&lt;&gt;"",$G2122&lt;&gt;""),$E2122*($G2122-IFERROR(INDEX('Products'!$E$6:$E$505,MATCH($B2122,'Products'!$A$6:$A$505,0)),0)),"")</f>
      </c>
      <c r="J2122" s="12"/>
    </row>
    <row r="2123" spans="1:10" x14ac:dyDescent="0.25">
      <c r="A2123" s="17"/>
      <c r="B2123" s="12"/>
      <c r="C2123" s="16">
        <f>IF($B2123="","",IFERROR(INDEX('Products'!$B$6:$B$505,MATCH($B2123,'Products'!$A$6:$A$505,0)),"Unknown code"))</f>
      </c>
      <c r="D2123" s="12"/>
      <c r="E2123" s="14"/>
      <c r="F2123" s="14"/>
      <c r="G2123" s="15">
        <f>IF(OR($B2123="",$D2123=""),"",IF($F2123&lt;&gt;"",$F2123,IFERROR(IF($D2123="In",INDEX('Products'!$E$6:$E$505,MATCH($B2123,'Products'!$A$6:$A$505,0)),INDEX('Products'!$F$6:$F$505,MATCH($B2123,'Products'!$A$6:$A$505,0))),"")))</f>
      </c>
      <c r="H2123" s="15">
        <f>IF(OR($E2123="",$G2123=""),"",$E2123*$G2123)</f>
      </c>
      <c r="I2123" s="15">
        <f>IF(AND($D2123="Out",$E2123&lt;&gt;"",$G2123&lt;&gt;""),$E2123*($G2123-IFERROR(INDEX('Products'!$E$6:$E$505,MATCH($B2123,'Products'!$A$6:$A$505,0)),0)),"")</f>
      </c>
      <c r="J2123" s="12"/>
    </row>
    <row r="2124" spans="1:10" x14ac:dyDescent="0.25">
      <c r="A2124" s="17"/>
      <c r="B2124" s="12"/>
      <c r="C2124" s="16">
        <f>IF($B2124="","",IFERROR(INDEX('Products'!$B$6:$B$505,MATCH($B2124,'Products'!$A$6:$A$505,0)),"Unknown code"))</f>
      </c>
      <c r="D2124" s="12"/>
      <c r="E2124" s="14"/>
      <c r="F2124" s="14"/>
      <c r="G2124" s="15">
        <f>IF(OR($B2124="",$D2124=""),"",IF($F2124&lt;&gt;"",$F2124,IFERROR(IF($D2124="In",INDEX('Products'!$E$6:$E$505,MATCH($B2124,'Products'!$A$6:$A$505,0)),INDEX('Products'!$F$6:$F$505,MATCH($B2124,'Products'!$A$6:$A$505,0))),"")))</f>
      </c>
      <c r="H2124" s="15">
        <f>IF(OR($E2124="",$G2124=""),"",$E2124*$G2124)</f>
      </c>
      <c r="I2124" s="15">
        <f>IF(AND($D2124="Out",$E2124&lt;&gt;"",$G2124&lt;&gt;""),$E2124*($G2124-IFERROR(INDEX('Products'!$E$6:$E$505,MATCH($B2124,'Products'!$A$6:$A$505,0)),0)),"")</f>
      </c>
      <c r="J2124" s="12"/>
    </row>
    <row r="2125" spans="1:10" x14ac:dyDescent="0.25">
      <c r="A2125" s="17"/>
      <c r="B2125" s="12"/>
      <c r="C2125" s="16">
        <f>IF($B2125="","",IFERROR(INDEX('Products'!$B$6:$B$505,MATCH($B2125,'Products'!$A$6:$A$505,0)),"Unknown code"))</f>
      </c>
      <c r="D2125" s="12"/>
      <c r="E2125" s="14"/>
      <c r="F2125" s="14"/>
      <c r="G2125" s="15">
        <f>IF(OR($B2125="",$D2125=""),"",IF($F2125&lt;&gt;"",$F2125,IFERROR(IF($D2125="In",INDEX('Products'!$E$6:$E$505,MATCH($B2125,'Products'!$A$6:$A$505,0)),INDEX('Products'!$F$6:$F$505,MATCH($B2125,'Products'!$A$6:$A$505,0))),"")))</f>
      </c>
      <c r="H2125" s="15">
        <f>IF(OR($E2125="",$G2125=""),"",$E2125*$G2125)</f>
      </c>
      <c r="I2125" s="15">
        <f>IF(AND($D2125="Out",$E2125&lt;&gt;"",$G2125&lt;&gt;""),$E2125*($G2125-IFERROR(INDEX('Products'!$E$6:$E$505,MATCH($B2125,'Products'!$A$6:$A$505,0)),0)),"")</f>
      </c>
      <c r="J2125" s="12"/>
    </row>
    <row r="2126" spans="1:10" x14ac:dyDescent="0.25">
      <c r="A2126" s="17"/>
      <c r="B2126" s="12"/>
      <c r="C2126" s="16">
        <f>IF($B2126="","",IFERROR(INDEX('Products'!$B$6:$B$505,MATCH($B2126,'Products'!$A$6:$A$505,0)),"Unknown code"))</f>
      </c>
      <c r="D2126" s="12"/>
      <c r="E2126" s="14"/>
      <c r="F2126" s="14"/>
      <c r="G2126" s="15">
        <f>IF(OR($B2126="",$D2126=""),"",IF($F2126&lt;&gt;"",$F2126,IFERROR(IF($D2126="In",INDEX('Products'!$E$6:$E$505,MATCH($B2126,'Products'!$A$6:$A$505,0)),INDEX('Products'!$F$6:$F$505,MATCH($B2126,'Products'!$A$6:$A$505,0))),"")))</f>
      </c>
      <c r="H2126" s="15">
        <f>IF(OR($E2126="",$G2126=""),"",$E2126*$G2126)</f>
      </c>
      <c r="I2126" s="15">
        <f>IF(AND($D2126="Out",$E2126&lt;&gt;"",$G2126&lt;&gt;""),$E2126*($G2126-IFERROR(INDEX('Products'!$E$6:$E$505,MATCH($B2126,'Products'!$A$6:$A$505,0)),0)),"")</f>
      </c>
      <c r="J2126" s="12"/>
    </row>
    <row r="2127" spans="1:10" x14ac:dyDescent="0.25">
      <c r="A2127" s="17"/>
      <c r="B2127" s="12"/>
      <c r="C2127" s="16">
        <f>IF($B2127="","",IFERROR(INDEX('Products'!$B$6:$B$505,MATCH($B2127,'Products'!$A$6:$A$505,0)),"Unknown code"))</f>
      </c>
      <c r="D2127" s="12"/>
      <c r="E2127" s="14"/>
      <c r="F2127" s="14"/>
      <c r="G2127" s="15">
        <f>IF(OR($B2127="",$D2127=""),"",IF($F2127&lt;&gt;"",$F2127,IFERROR(IF($D2127="In",INDEX('Products'!$E$6:$E$505,MATCH($B2127,'Products'!$A$6:$A$505,0)),INDEX('Products'!$F$6:$F$505,MATCH($B2127,'Products'!$A$6:$A$505,0))),"")))</f>
      </c>
      <c r="H2127" s="15">
        <f>IF(OR($E2127="",$G2127=""),"",$E2127*$G2127)</f>
      </c>
      <c r="I2127" s="15">
        <f>IF(AND($D2127="Out",$E2127&lt;&gt;"",$G2127&lt;&gt;""),$E2127*($G2127-IFERROR(INDEX('Products'!$E$6:$E$505,MATCH($B2127,'Products'!$A$6:$A$505,0)),0)),"")</f>
      </c>
      <c r="J2127" s="12"/>
    </row>
    <row r="2128" spans="1:10" x14ac:dyDescent="0.25">
      <c r="A2128" s="17"/>
      <c r="B2128" s="12"/>
      <c r="C2128" s="16">
        <f>IF($B2128="","",IFERROR(INDEX('Products'!$B$6:$B$505,MATCH($B2128,'Products'!$A$6:$A$505,0)),"Unknown code"))</f>
      </c>
      <c r="D2128" s="12"/>
      <c r="E2128" s="14"/>
      <c r="F2128" s="14"/>
      <c r="G2128" s="15">
        <f>IF(OR($B2128="",$D2128=""),"",IF($F2128&lt;&gt;"",$F2128,IFERROR(IF($D2128="In",INDEX('Products'!$E$6:$E$505,MATCH($B2128,'Products'!$A$6:$A$505,0)),INDEX('Products'!$F$6:$F$505,MATCH($B2128,'Products'!$A$6:$A$505,0))),"")))</f>
      </c>
      <c r="H2128" s="15">
        <f>IF(OR($E2128="",$G2128=""),"",$E2128*$G2128)</f>
      </c>
      <c r="I2128" s="15">
        <f>IF(AND($D2128="Out",$E2128&lt;&gt;"",$G2128&lt;&gt;""),$E2128*($G2128-IFERROR(INDEX('Products'!$E$6:$E$505,MATCH($B2128,'Products'!$A$6:$A$505,0)),0)),"")</f>
      </c>
      <c r="J2128" s="12"/>
    </row>
    <row r="2129" spans="1:10" x14ac:dyDescent="0.25">
      <c r="A2129" s="17"/>
      <c r="B2129" s="12"/>
      <c r="C2129" s="16">
        <f>IF($B2129="","",IFERROR(INDEX('Products'!$B$6:$B$505,MATCH($B2129,'Products'!$A$6:$A$505,0)),"Unknown code"))</f>
      </c>
      <c r="D2129" s="12"/>
      <c r="E2129" s="14"/>
      <c r="F2129" s="14"/>
      <c r="G2129" s="15">
        <f>IF(OR($B2129="",$D2129=""),"",IF($F2129&lt;&gt;"",$F2129,IFERROR(IF($D2129="In",INDEX('Products'!$E$6:$E$505,MATCH($B2129,'Products'!$A$6:$A$505,0)),INDEX('Products'!$F$6:$F$505,MATCH($B2129,'Products'!$A$6:$A$505,0))),"")))</f>
      </c>
      <c r="H2129" s="15">
        <f>IF(OR($E2129="",$G2129=""),"",$E2129*$G2129)</f>
      </c>
      <c r="I2129" s="15">
        <f>IF(AND($D2129="Out",$E2129&lt;&gt;"",$G2129&lt;&gt;""),$E2129*($G2129-IFERROR(INDEX('Products'!$E$6:$E$505,MATCH($B2129,'Products'!$A$6:$A$505,0)),0)),"")</f>
      </c>
      <c r="J2129" s="12"/>
    </row>
    <row r="2130" spans="1:10" x14ac:dyDescent="0.25">
      <c r="A2130" s="17"/>
      <c r="B2130" s="12"/>
      <c r="C2130" s="16">
        <f>IF($B2130="","",IFERROR(INDEX('Products'!$B$6:$B$505,MATCH($B2130,'Products'!$A$6:$A$505,0)),"Unknown code"))</f>
      </c>
      <c r="D2130" s="12"/>
      <c r="E2130" s="14"/>
      <c r="F2130" s="14"/>
      <c r="G2130" s="15">
        <f>IF(OR($B2130="",$D2130=""),"",IF($F2130&lt;&gt;"",$F2130,IFERROR(IF($D2130="In",INDEX('Products'!$E$6:$E$505,MATCH($B2130,'Products'!$A$6:$A$505,0)),INDEX('Products'!$F$6:$F$505,MATCH($B2130,'Products'!$A$6:$A$505,0))),"")))</f>
      </c>
      <c r="H2130" s="15">
        <f>IF(OR($E2130="",$G2130=""),"",$E2130*$G2130)</f>
      </c>
      <c r="I2130" s="15">
        <f>IF(AND($D2130="Out",$E2130&lt;&gt;"",$G2130&lt;&gt;""),$E2130*($G2130-IFERROR(INDEX('Products'!$E$6:$E$505,MATCH($B2130,'Products'!$A$6:$A$505,0)),0)),"")</f>
      </c>
      <c r="J2130" s="12"/>
    </row>
    <row r="2131" spans="1:10" x14ac:dyDescent="0.25">
      <c r="A2131" s="17"/>
      <c r="B2131" s="12"/>
      <c r="C2131" s="16">
        <f>IF($B2131="","",IFERROR(INDEX('Products'!$B$6:$B$505,MATCH($B2131,'Products'!$A$6:$A$505,0)),"Unknown code"))</f>
      </c>
      <c r="D2131" s="12"/>
      <c r="E2131" s="14"/>
      <c r="F2131" s="14"/>
      <c r="G2131" s="15">
        <f>IF(OR($B2131="",$D2131=""),"",IF($F2131&lt;&gt;"",$F2131,IFERROR(IF($D2131="In",INDEX('Products'!$E$6:$E$505,MATCH($B2131,'Products'!$A$6:$A$505,0)),INDEX('Products'!$F$6:$F$505,MATCH($B2131,'Products'!$A$6:$A$505,0))),"")))</f>
      </c>
      <c r="H2131" s="15">
        <f>IF(OR($E2131="",$G2131=""),"",$E2131*$G2131)</f>
      </c>
      <c r="I2131" s="15">
        <f>IF(AND($D2131="Out",$E2131&lt;&gt;"",$G2131&lt;&gt;""),$E2131*($G2131-IFERROR(INDEX('Products'!$E$6:$E$505,MATCH($B2131,'Products'!$A$6:$A$505,0)),0)),"")</f>
      </c>
      <c r="J2131" s="12"/>
    </row>
    <row r="2132" spans="1:10" x14ac:dyDescent="0.25">
      <c r="A2132" s="17"/>
      <c r="B2132" s="12"/>
      <c r="C2132" s="16">
        <f>IF($B2132="","",IFERROR(INDEX('Products'!$B$6:$B$505,MATCH($B2132,'Products'!$A$6:$A$505,0)),"Unknown code"))</f>
      </c>
      <c r="D2132" s="12"/>
      <c r="E2132" s="14"/>
      <c r="F2132" s="14"/>
      <c r="G2132" s="15">
        <f>IF(OR($B2132="",$D2132=""),"",IF($F2132&lt;&gt;"",$F2132,IFERROR(IF($D2132="In",INDEX('Products'!$E$6:$E$505,MATCH($B2132,'Products'!$A$6:$A$505,0)),INDEX('Products'!$F$6:$F$505,MATCH($B2132,'Products'!$A$6:$A$505,0))),"")))</f>
      </c>
      <c r="H2132" s="15">
        <f>IF(OR($E2132="",$G2132=""),"",$E2132*$G2132)</f>
      </c>
      <c r="I2132" s="15">
        <f>IF(AND($D2132="Out",$E2132&lt;&gt;"",$G2132&lt;&gt;""),$E2132*($G2132-IFERROR(INDEX('Products'!$E$6:$E$505,MATCH($B2132,'Products'!$A$6:$A$505,0)),0)),"")</f>
      </c>
      <c r="J2132" s="12"/>
    </row>
    <row r="2133" spans="1:10" x14ac:dyDescent="0.25">
      <c r="A2133" s="17"/>
      <c r="B2133" s="12"/>
      <c r="C2133" s="16">
        <f>IF($B2133="","",IFERROR(INDEX('Products'!$B$6:$B$505,MATCH($B2133,'Products'!$A$6:$A$505,0)),"Unknown code"))</f>
      </c>
      <c r="D2133" s="12"/>
      <c r="E2133" s="14"/>
      <c r="F2133" s="14"/>
      <c r="G2133" s="15">
        <f>IF(OR($B2133="",$D2133=""),"",IF($F2133&lt;&gt;"",$F2133,IFERROR(IF($D2133="In",INDEX('Products'!$E$6:$E$505,MATCH($B2133,'Products'!$A$6:$A$505,0)),INDEX('Products'!$F$6:$F$505,MATCH($B2133,'Products'!$A$6:$A$505,0))),"")))</f>
      </c>
      <c r="H2133" s="15">
        <f>IF(OR($E2133="",$G2133=""),"",$E2133*$G2133)</f>
      </c>
      <c r="I2133" s="15">
        <f>IF(AND($D2133="Out",$E2133&lt;&gt;"",$G2133&lt;&gt;""),$E2133*($G2133-IFERROR(INDEX('Products'!$E$6:$E$505,MATCH($B2133,'Products'!$A$6:$A$505,0)),0)),"")</f>
      </c>
      <c r="J2133" s="12"/>
    </row>
    <row r="2134" spans="1:10" x14ac:dyDescent="0.25">
      <c r="A2134" s="17"/>
      <c r="B2134" s="12"/>
      <c r="C2134" s="16">
        <f>IF($B2134="","",IFERROR(INDEX('Products'!$B$6:$B$505,MATCH($B2134,'Products'!$A$6:$A$505,0)),"Unknown code"))</f>
      </c>
      <c r="D2134" s="12"/>
      <c r="E2134" s="14"/>
      <c r="F2134" s="14"/>
      <c r="G2134" s="15">
        <f>IF(OR($B2134="",$D2134=""),"",IF($F2134&lt;&gt;"",$F2134,IFERROR(IF($D2134="In",INDEX('Products'!$E$6:$E$505,MATCH($B2134,'Products'!$A$6:$A$505,0)),INDEX('Products'!$F$6:$F$505,MATCH($B2134,'Products'!$A$6:$A$505,0))),"")))</f>
      </c>
      <c r="H2134" s="15">
        <f>IF(OR($E2134="",$G2134=""),"",$E2134*$G2134)</f>
      </c>
      <c r="I2134" s="15">
        <f>IF(AND($D2134="Out",$E2134&lt;&gt;"",$G2134&lt;&gt;""),$E2134*($G2134-IFERROR(INDEX('Products'!$E$6:$E$505,MATCH($B2134,'Products'!$A$6:$A$505,0)),0)),"")</f>
      </c>
      <c r="J2134" s="12"/>
    </row>
    <row r="2135" spans="1:10" x14ac:dyDescent="0.25">
      <c r="A2135" s="17"/>
      <c r="B2135" s="12"/>
      <c r="C2135" s="16">
        <f>IF($B2135="","",IFERROR(INDEX('Products'!$B$6:$B$505,MATCH($B2135,'Products'!$A$6:$A$505,0)),"Unknown code"))</f>
      </c>
      <c r="D2135" s="12"/>
      <c r="E2135" s="14"/>
      <c r="F2135" s="14"/>
      <c r="G2135" s="15">
        <f>IF(OR($B2135="",$D2135=""),"",IF($F2135&lt;&gt;"",$F2135,IFERROR(IF($D2135="In",INDEX('Products'!$E$6:$E$505,MATCH($B2135,'Products'!$A$6:$A$505,0)),INDEX('Products'!$F$6:$F$505,MATCH($B2135,'Products'!$A$6:$A$505,0))),"")))</f>
      </c>
      <c r="H2135" s="15">
        <f>IF(OR($E2135="",$G2135=""),"",$E2135*$G2135)</f>
      </c>
      <c r="I2135" s="15">
        <f>IF(AND($D2135="Out",$E2135&lt;&gt;"",$G2135&lt;&gt;""),$E2135*($G2135-IFERROR(INDEX('Products'!$E$6:$E$505,MATCH($B2135,'Products'!$A$6:$A$505,0)),0)),"")</f>
      </c>
      <c r="J2135" s="12"/>
    </row>
    <row r="2136" spans="1:10" x14ac:dyDescent="0.25">
      <c r="A2136" s="17"/>
      <c r="B2136" s="12"/>
      <c r="C2136" s="16">
        <f>IF($B2136="","",IFERROR(INDEX('Products'!$B$6:$B$505,MATCH($B2136,'Products'!$A$6:$A$505,0)),"Unknown code"))</f>
      </c>
      <c r="D2136" s="12"/>
      <c r="E2136" s="14"/>
      <c r="F2136" s="14"/>
      <c r="G2136" s="15">
        <f>IF(OR($B2136="",$D2136=""),"",IF($F2136&lt;&gt;"",$F2136,IFERROR(IF($D2136="In",INDEX('Products'!$E$6:$E$505,MATCH($B2136,'Products'!$A$6:$A$505,0)),INDEX('Products'!$F$6:$F$505,MATCH($B2136,'Products'!$A$6:$A$505,0))),"")))</f>
      </c>
      <c r="H2136" s="15">
        <f>IF(OR($E2136="",$G2136=""),"",$E2136*$G2136)</f>
      </c>
      <c r="I2136" s="15">
        <f>IF(AND($D2136="Out",$E2136&lt;&gt;"",$G2136&lt;&gt;""),$E2136*($G2136-IFERROR(INDEX('Products'!$E$6:$E$505,MATCH($B2136,'Products'!$A$6:$A$505,0)),0)),"")</f>
      </c>
      <c r="J2136" s="12"/>
    </row>
    <row r="2137" spans="1:10" x14ac:dyDescent="0.25">
      <c r="A2137" s="17"/>
      <c r="B2137" s="12"/>
      <c r="C2137" s="16">
        <f>IF($B2137="","",IFERROR(INDEX('Products'!$B$6:$B$505,MATCH($B2137,'Products'!$A$6:$A$505,0)),"Unknown code"))</f>
      </c>
      <c r="D2137" s="12"/>
      <c r="E2137" s="14"/>
      <c r="F2137" s="14"/>
      <c r="G2137" s="15">
        <f>IF(OR($B2137="",$D2137=""),"",IF($F2137&lt;&gt;"",$F2137,IFERROR(IF($D2137="In",INDEX('Products'!$E$6:$E$505,MATCH($B2137,'Products'!$A$6:$A$505,0)),INDEX('Products'!$F$6:$F$505,MATCH($B2137,'Products'!$A$6:$A$505,0))),"")))</f>
      </c>
      <c r="H2137" s="15">
        <f>IF(OR($E2137="",$G2137=""),"",$E2137*$G2137)</f>
      </c>
      <c r="I2137" s="15">
        <f>IF(AND($D2137="Out",$E2137&lt;&gt;"",$G2137&lt;&gt;""),$E2137*($G2137-IFERROR(INDEX('Products'!$E$6:$E$505,MATCH($B2137,'Products'!$A$6:$A$505,0)),0)),"")</f>
      </c>
      <c r="J2137" s="12"/>
    </row>
    <row r="2138" spans="1:10" x14ac:dyDescent="0.25">
      <c r="A2138" s="17"/>
      <c r="B2138" s="12"/>
      <c r="C2138" s="16">
        <f>IF($B2138="","",IFERROR(INDEX('Products'!$B$6:$B$505,MATCH($B2138,'Products'!$A$6:$A$505,0)),"Unknown code"))</f>
      </c>
      <c r="D2138" s="12"/>
      <c r="E2138" s="14"/>
      <c r="F2138" s="14"/>
      <c r="G2138" s="15">
        <f>IF(OR($B2138="",$D2138=""),"",IF($F2138&lt;&gt;"",$F2138,IFERROR(IF($D2138="In",INDEX('Products'!$E$6:$E$505,MATCH($B2138,'Products'!$A$6:$A$505,0)),INDEX('Products'!$F$6:$F$505,MATCH($B2138,'Products'!$A$6:$A$505,0))),"")))</f>
      </c>
      <c r="H2138" s="15">
        <f>IF(OR($E2138="",$G2138=""),"",$E2138*$G2138)</f>
      </c>
      <c r="I2138" s="15">
        <f>IF(AND($D2138="Out",$E2138&lt;&gt;"",$G2138&lt;&gt;""),$E2138*($G2138-IFERROR(INDEX('Products'!$E$6:$E$505,MATCH($B2138,'Products'!$A$6:$A$505,0)),0)),"")</f>
      </c>
      <c r="J2138" s="12"/>
    </row>
    <row r="2139" spans="1:10" x14ac:dyDescent="0.25">
      <c r="A2139" s="17"/>
      <c r="B2139" s="12"/>
      <c r="C2139" s="16">
        <f>IF($B2139="","",IFERROR(INDEX('Products'!$B$6:$B$505,MATCH($B2139,'Products'!$A$6:$A$505,0)),"Unknown code"))</f>
      </c>
      <c r="D2139" s="12"/>
      <c r="E2139" s="14"/>
      <c r="F2139" s="14"/>
      <c r="G2139" s="15">
        <f>IF(OR($B2139="",$D2139=""),"",IF($F2139&lt;&gt;"",$F2139,IFERROR(IF($D2139="In",INDEX('Products'!$E$6:$E$505,MATCH($B2139,'Products'!$A$6:$A$505,0)),INDEX('Products'!$F$6:$F$505,MATCH($B2139,'Products'!$A$6:$A$505,0))),"")))</f>
      </c>
      <c r="H2139" s="15">
        <f>IF(OR($E2139="",$G2139=""),"",$E2139*$G2139)</f>
      </c>
      <c r="I2139" s="15">
        <f>IF(AND($D2139="Out",$E2139&lt;&gt;"",$G2139&lt;&gt;""),$E2139*($G2139-IFERROR(INDEX('Products'!$E$6:$E$505,MATCH($B2139,'Products'!$A$6:$A$505,0)),0)),"")</f>
      </c>
      <c r="J2139" s="12"/>
    </row>
    <row r="2140" spans="1:10" x14ac:dyDescent="0.25">
      <c r="A2140" s="17"/>
      <c r="B2140" s="12"/>
      <c r="C2140" s="16">
        <f>IF($B2140="","",IFERROR(INDEX('Products'!$B$6:$B$505,MATCH($B2140,'Products'!$A$6:$A$505,0)),"Unknown code"))</f>
      </c>
      <c r="D2140" s="12"/>
      <c r="E2140" s="14"/>
      <c r="F2140" s="14"/>
      <c r="G2140" s="15">
        <f>IF(OR($B2140="",$D2140=""),"",IF($F2140&lt;&gt;"",$F2140,IFERROR(IF($D2140="In",INDEX('Products'!$E$6:$E$505,MATCH($B2140,'Products'!$A$6:$A$505,0)),INDEX('Products'!$F$6:$F$505,MATCH($B2140,'Products'!$A$6:$A$505,0))),"")))</f>
      </c>
      <c r="H2140" s="15">
        <f>IF(OR($E2140="",$G2140=""),"",$E2140*$G2140)</f>
      </c>
      <c r="I2140" s="15">
        <f>IF(AND($D2140="Out",$E2140&lt;&gt;"",$G2140&lt;&gt;""),$E2140*($G2140-IFERROR(INDEX('Products'!$E$6:$E$505,MATCH($B2140,'Products'!$A$6:$A$505,0)),0)),"")</f>
      </c>
      <c r="J2140" s="12"/>
    </row>
    <row r="2141" spans="1:10" x14ac:dyDescent="0.25">
      <c r="A2141" s="17"/>
      <c r="B2141" s="12"/>
      <c r="C2141" s="16">
        <f>IF($B2141="","",IFERROR(INDEX('Products'!$B$6:$B$505,MATCH($B2141,'Products'!$A$6:$A$505,0)),"Unknown code"))</f>
      </c>
      <c r="D2141" s="12"/>
      <c r="E2141" s="14"/>
      <c r="F2141" s="14"/>
      <c r="G2141" s="15">
        <f>IF(OR($B2141="",$D2141=""),"",IF($F2141&lt;&gt;"",$F2141,IFERROR(IF($D2141="In",INDEX('Products'!$E$6:$E$505,MATCH($B2141,'Products'!$A$6:$A$505,0)),INDEX('Products'!$F$6:$F$505,MATCH($B2141,'Products'!$A$6:$A$505,0))),"")))</f>
      </c>
      <c r="H2141" s="15">
        <f>IF(OR($E2141="",$G2141=""),"",$E2141*$G2141)</f>
      </c>
      <c r="I2141" s="15">
        <f>IF(AND($D2141="Out",$E2141&lt;&gt;"",$G2141&lt;&gt;""),$E2141*($G2141-IFERROR(INDEX('Products'!$E$6:$E$505,MATCH($B2141,'Products'!$A$6:$A$505,0)),0)),"")</f>
      </c>
      <c r="J2141" s="12"/>
    </row>
    <row r="2142" spans="1:10" x14ac:dyDescent="0.25">
      <c r="A2142" s="17"/>
      <c r="B2142" s="12"/>
      <c r="C2142" s="16">
        <f>IF($B2142="","",IFERROR(INDEX('Products'!$B$6:$B$505,MATCH($B2142,'Products'!$A$6:$A$505,0)),"Unknown code"))</f>
      </c>
      <c r="D2142" s="12"/>
      <c r="E2142" s="14"/>
      <c r="F2142" s="14"/>
      <c r="G2142" s="15">
        <f>IF(OR($B2142="",$D2142=""),"",IF($F2142&lt;&gt;"",$F2142,IFERROR(IF($D2142="In",INDEX('Products'!$E$6:$E$505,MATCH($B2142,'Products'!$A$6:$A$505,0)),INDEX('Products'!$F$6:$F$505,MATCH($B2142,'Products'!$A$6:$A$505,0))),"")))</f>
      </c>
      <c r="H2142" s="15">
        <f>IF(OR($E2142="",$G2142=""),"",$E2142*$G2142)</f>
      </c>
      <c r="I2142" s="15">
        <f>IF(AND($D2142="Out",$E2142&lt;&gt;"",$G2142&lt;&gt;""),$E2142*($G2142-IFERROR(INDEX('Products'!$E$6:$E$505,MATCH($B2142,'Products'!$A$6:$A$505,0)),0)),"")</f>
      </c>
      <c r="J2142" s="12"/>
    </row>
    <row r="2143" spans="1:10" x14ac:dyDescent="0.25">
      <c r="A2143" s="17"/>
      <c r="B2143" s="12"/>
      <c r="C2143" s="16">
        <f>IF($B2143="","",IFERROR(INDEX('Products'!$B$6:$B$505,MATCH($B2143,'Products'!$A$6:$A$505,0)),"Unknown code"))</f>
      </c>
      <c r="D2143" s="12"/>
      <c r="E2143" s="14"/>
      <c r="F2143" s="14"/>
      <c r="G2143" s="15">
        <f>IF(OR($B2143="",$D2143=""),"",IF($F2143&lt;&gt;"",$F2143,IFERROR(IF($D2143="In",INDEX('Products'!$E$6:$E$505,MATCH($B2143,'Products'!$A$6:$A$505,0)),INDEX('Products'!$F$6:$F$505,MATCH($B2143,'Products'!$A$6:$A$505,0))),"")))</f>
      </c>
      <c r="H2143" s="15">
        <f>IF(OR($E2143="",$G2143=""),"",$E2143*$G2143)</f>
      </c>
      <c r="I2143" s="15">
        <f>IF(AND($D2143="Out",$E2143&lt;&gt;"",$G2143&lt;&gt;""),$E2143*($G2143-IFERROR(INDEX('Products'!$E$6:$E$505,MATCH($B2143,'Products'!$A$6:$A$505,0)),0)),"")</f>
      </c>
      <c r="J2143" s="12"/>
    </row>
    <row r="2144" spans="1:10" x14ac:dyDescent="0.25">
      <c r="A2144" s="17"/>
      <c r="B2144" s="12"/>
      <c r="C2144" s="16">
        <f>IF($B2144="","",IFERROR(INDEX('Products'!$B$6:$B$505,MATCH($B2144,'Products'!$A$6:$A$505,0)),"Unknown code"))</f>
      </c>
      <c r="D2144" s="12"/>
      <c r="E2144" s="14"/>
      <c r="F2144" s="14"/>
      <c r="G2144" s="15">
        <f>IF(OR($B2144="",$D2144=""),"",IF($F2144&lt;&gt;"",$F2144,IFERROR(IF($D2144="In",INDEX('Products'!$E$6:$E$505,MATCH($B2144,'Products'!$A$6:$A$505,0)),INDEX('Products'!$F$6:$F$505,MATCH($B2144,'Products'!$A$6:$A$505,0))),"")))</f>
      </c>
      <c r="H2144" s="15">
        <f>IF(OR($E2144="",$G2144=""),"",$E2144*$G2144)</f>
      </c>
      <c r="I2144" s="15">
        <f>IF(AND($D2144="Out",$E2144&lt;&gt;"",$G2144&lt;&gt;""),$E2144*($G2144-IFERROR(INDEX('Products'!$E$6:$E$505,MATCH($B2144,'Products'!$A$6:$A$505,0)),0)),"")</f>
      </c>
      <c r="J2144" s="12"/>
    </row>
    <row r="2145" spans="1:10" x14ac:dyDescent="0.25">
      <c r="A2145" s="17"/>
      <c r="B2145" s="12"/>
      <c r="C2145" s="16">
        <f>IF($B2145="","",IFERROR(INDEX('Products'!$B$6:$B$505,MATCH($B2145,'Products'!$A$6:$A$505,0)),"Unknown code"))</f>
      </c>
      <c r="D2145" s="12"/>
      <c r="E2145" s="14"/>
      <c r="F2145" s="14"/>
      <c r="G2145" s="15">
        <f>IF(OR($B2145="",$D2145=""),"",IF($F2145&lt;&gt;"",$F2145,IFERROR(IF($D2145="In",INDEX('Products'!$E$6:$E$505,MATCH($B2145,'Products'!$A$6:$A$505,0)),INDEX('Products'!$F$6:$F$505,MATCH($B2145,'Products'!$A$6:$A$505,0))),"")))</f>
      </c>
      <c r="H2145" s="15">
        <f>IF(OR($E2145="",$G2145=""),"",$E2145*$G2145)</f>
      </c>
      <c r="I2145" s="15">
        <f>IF(AND($D2145="Out",$E2145&lt;&gt;"",$G2145&lt;&gt;""),$E2145*($G2145-IFERROR(INDEX('Products'!$E$6:$E$505,MATCH($B2145,'Products'!$A$6:$A$505,0)),0)),"")</f>
      </c>
      <c r="J2145" s="12"/>
    </row>
    <row r="2146" spans="1:10" x14ac:dyDescent="0.25">
      <c r="A2146" s="17"/>
      <c r="B2146" s="12"/>
      <c r="C2146" s="16">
        <f>IF($B2146="","",IFERROR(INDEX('Products'!$B$6:$B$505,MATCH($B2146,'Products'!$A$6:$A$505,0)),"Unknown code"))</f>
      </c>
      <c r="D2146" s="12"/>
      <c r="E2146" s="14"/>
      <c r="F2146" s="14"/>
      <c r="G2146" s="15">
        <f>IF(OR($B2146="",$D2146=""),"",IF($F2146&lt;&gt;"",$F2146,IFERROR(IF($D2146="In",INDEX('Products'!$E$6:$E$505,MATCH($B2146,'Products'!$A$6:$A$505,0)),INDEX('Products'!$F$6:$F$505,MATCH($B2146,'Products'!$A$6:$A$505,0))),"")))</f>
      </c>
      <c r="H2146" s="15">
        <f>IF(OR($E2146="",$G2146=""),"",$E2146*$G2146)</f>
      </c>
      <c r="I2146" s="15">
        <f>IF(AND($D2146="Out",$E2146&lt;&gt;"",$G2146&lt;&gt;""),$E2146*($G2146-IFERROR(INDEX('Products'!$E$6:$E$505,MATCH($B2146,'Products'!$A$6:$A$505,0)),0)),"")</f>
      </c>
      <c r="J2146" s="12"/>
    </row>
    <row r="2147" spans="1:10" x14ac:dyDescent="0.25">
      <c r="A2147" s="17"/>
      <c r="B2147" s="12"/>
      <c r="C2147" s="16">
        <f>IF($B2147="","",IFERROR(INDEX('Products'!$B$6:$B$505,MATCH($B2147,'Products'!$A$6:$A$505,0)),"Unknown code"))</f>
      </c>
      <c r="D2147" s="12"/>
      <c r="E2147" s="14"/>
      <c r="F2147" s="14"/>
      <c r="G2147" s="15">
        <f>IF(OR($B2147="",$D2147=""),"",IF($F2147&lt;&gt;"",$F2147,IFERROR(IF($D2147="In",INDEX('Products'!$E$6:$E$505,MATCH($B2147,'Products'!$A$6:$A$505,0)),INDEX('Products'!$F$6:$F$505,MATCH($B2147,'Products'!$A$6:$A$505,0))),"")))</f>
      </c>
      <c r="H2147" s="15">
        <f>IF(OR($E2147="",$G2147=""),"",$E2147*$G2147)</f>
      </c>
      <c r="I2147" s="15">
        <f>IF(AND($D2147="Out",$E2147&lt;&gt;"",$G2147&lt;&gt;""),$E2147*($G2147-IFERROR(INDEX('Products'!$E$6:$E$505,MATCH($B2147,'Products'!$A$6:$A$505,0)),0)),"")</f>
      </c>
      <c r="J2147" s="12"/>
    </row>
    <row r="2148" spans="1:10" x14ac:dyDescent="0.25">
      <c r="A2148" s="17"/>
      <c r="B2148" s="12"/>
      <c r="C2148" s="16">
        <f>IF($B2148="","",IFERROR(INDEX('Products'!$B$6:$B$505,MATCH($B2148,'Products'!$A$6:$A$505,0)),"Unknown code"))</f>
      </c>
      <c r="D2148" s="12"/>
      <c r="E2148" s="14"/>
      <c r="F2148" s="14"/>
      <c r="G2148" s="15">
        <f>IF(OR($B2148="",$D2148=""),"",IF($F2148&lt;&gt;"",$F2148,IFERROR(IF($D2148="In",INDEX('Products'!$E$6:$E$505,MATCH($B2148,'Products'!$A$6:$A$505,0)),INDEX('Products'!$F$6:$F$505,MATCH($B2148,'Products'!$A$6:$A$505,0))),"")))</f>
      </c>
      <c r="H2148" s="15">
        <f>IF(OR($E2148="",$G2148=""),"",$E2148*$G2148)</f>
      </c>
      <c r="I2148" s="15">
        <f>IF(AND($D2148="Out",$E2148&lt;&gt;"",$G2148&lt;&gt;""),$E2148*($G2148-IFERROR(INDEX('Products'!$E$6:$E$505,MATCH($B2148,'Products'!$A$6:$A$505,0)),0)),"")</f>
      </c>
      <c r="J2148" s="12"/>
    </row>
    <row r="2149" spans="1:10" x14ac:dyDescent="0.25">
      <c r="A2149" s="17"/>
      <c r="B2149" s="12"/>
      <c r="C2149" s="16">
        <f>IF($B2149="","",IFERROR(INDEX('Products'!$B$6:$B$505,MATCH($B2149,'Products'!$A$6:$A$505,0)),"Unknown code"))</f>
      </c>
      <c r="D2149" s="12"/>
      <c r="E2149" s="14"/>
      <c r="F2149" s="14"/>
      <c r="G2149" s="15">
        <f>IF(OR($B2149="",$D2149=""),"",IF($F2149&lt;&gt;"",$F2149,IFERROR(IF($D2149="In",INDEX('Products'!$E$6:$E$505,MATCH($B2149,'Products'!$A$6:$A$505,0)),INDEX('Products'!$F$6:$F$505,MATCH($B2149,'Products'!$A$6:$A$505,0))),"")))</f>
      </c>
      <c r="H2149" s="15">
        <f>IF(OR($E2149="",$G2149=""),"",$E2149*$G2149)</f>
      </c>
      <c r="I2149" s="15">
        <f>IF(AND($D2149="Out",$E2149&lt;&gt;"",$G2149&lt;&gt;""),$E2149*($G2149-IFERROR(INDEX('Products'!$E$6:$E$505,MATCH($B2149,'Products'!$A$6:$A$505,0)),0)),"")</f>
      </c>
      <c r="J2149" s="12"/>
    </row>
    <row r="2150" spans="1:10" x14ac:dyDescent="0.25">
      <c r="A2150" s="17"/>
      <c r="B2150" s="12"/>
      <c r="C2150" s="16">
        <f>IF($B2150="","",IFERROR(INDEX('Products'!$B$6:$B$505,MATCH($B2150,'Products'!$A$6:$A$505,0)),"Unknown code"))</f>
      </c>
      <c r="D2150" s="12"/>
      <c r="E2150" s="14"/>
      <c r="F2150" s="14"/>
      <c r="G2150" s="15">
        <f>IF(OR($B2150="",$D2150=""),"",IF($F2150&lt;&gt;"",$F2150,IFERROR(IF($D2150="In",INDEX('Products'!$E$6:$E$505,MATCH($B2150,'Products'!$A$6:$A$505,0)),INDEX('Products'!$F$6:$F$505,MATCH($B2150,'Products'!$A$6:$A$505,0))),"")))</f>
      </c>
      <c r="H2150" s="15">
        <f>IF(OR($E2150="",$G2150=""),"",$E2150*$G2150)</f>
      </c>
      <c r="I2150" s="15">
        <f>IF(AND($D2150="Out",$E2150&lt;&gt;"",$G2150&lt;&gt;""),$E2150*($G2150-IFERROR(INDEX('Products'!$E$6:$E$505,MATCH($B2150,'Products'!$A$6:$A$505,0)),0)),"")</f>
      </c>
      <c r="J2150" s="12"/>
    </row>
    <row r="2151" spans="1:10" x14ac:dyDescent="0.25">
      <c r="A2151" s="17"/>
      <c r="B2151" s="12"/>
      <c r="C2151" s="16">
        <f>IF($B2151="","",IFERROR(INDEX('Products'!$B$6:$B$505,MATCH($B2151,'Products'!$A$6:$A$505,0)),"Unknown code"))</f>
      </c>
      <c r="D2151" s="12"/>
      <c r="E2151" s="14"/>
      <c r="F2151" s="14"/>
      <c r="G2151" s="15">
        <f>IF(OR($B2151="",$D2151=""),"",IF($F2151&lt;&gt;"",$F2151,IFERROR(IF($D2151="In",INDEX('Products'!$E$6:$E$505,MATCH($B2151,'Products'!$A$6:$A$505,0)),INDEX('Products'!$F$6:$F$505,MATCH($B2151,'Products'!$A$6:$A$505,0))),"")))</f>
      </c>
      <c r="H2151" s="15">
        <f>IF(OR($E2151="",$G2151=""),"",$E2151*$G2151)</f>
      </c>
      <c r="I2151" s="15">
        <f>IF(AND($D2151="Out",$E2151&lt;&gt;"",$G2151&lt;&gt;""),$E2151*($G2151-IFERROR(INDEX('Products'!$E$6:$E$505,MATCH($B2151,'Products'!$A$6:$A$505,0)),0)),"")</f>
      </c>
      <c r="J2151" s="12"/>
    </row>
    <row r="2152" spans="1:10" x14ac:dyDescent="0.25">
      <c r="A2152" s="17"/>
      <c r="B2152" s="12"/>
      <c r="C2152" s="16">
        <f>IF($B2152="","",IFERROR(INDEX('Products'!$B$6:$B$505,MATCH($B2152,'Products'!$A$6:$A$505,0)),"Unknown code"))</f>
      </c>
      <c r="D2152" s="12"/>
      <c r="E2152" s="14"/>
      <c r="F2152" s="14"/>
      <c r="G2152" s="15">
        <f>IF(OR($B2152="",$D2152=""),"",IF($F2152&lt;&gt;"",$F2152,IFERROR(IF($D2152="In",INDEX('Products'!$E$6:$E$505,MATCH($B2152,'Products'!$A$6:$A$505,0)),INDEX('Products'!$F$6:$F$505,MATCH($B2152,'Products'!$A$6:$A$505,0))),"")))</f>
      </c>
      <c r="H2152" s="15">
        <f>IF(OR($E2152="",$G2152=""),"",$E2152*$G2152)</f>
      </c>
      <c r="I2152" s="15">
        <f>IF(AND($D2152="Out",$E2152&lt;&gt;"",$G2152&lt;&gt;""),$E2152*($G2152-IFERROR(INDEX('Products'!$E$6:$E$505,MATCH($B2152,'Products'!$A$6:$A$505,0)),0)),"")</f>
      </c>
      <c r="J2152" s="12"/>
    </row>
    <row r="2153" spans="1:10" x14ac:dyDescent="0.25">
      <c r="A2153" s="17"/>
      <c r="B2153" s="12"/>
      <c r="C2153" s="16">
        <f>IF($B2153="","",IFERROR(INDEX('Products'!$B$6:$B$505,MATCH($B2153,'Products'!$A$6:$A$505,0)),"Unknown code"))</f>
      </c>
      <c r="D2153" s="12"/>
      <c r="E2153" s="14"/>
      <c r="F2153" s="14"/>
      <c r="G2153" s="15">
        <f>IF(OR($B2153="",$D2153=""),"",IF($F2153&lt;&gt;"",$F2153,IFERROR(IF($D2153="In",INDEX('Products'!$E$6:$E$505,MATCH($B2153,'Products'!$A$6:$A$505,0)),INDEX('Products'!$F$6:$F$505,MATCH($B2153,'Products'!$A$6:$A$505,0))),"")))</f>
      </c>
      <c r="H2153" s="15">
        <f>IF(OR($E2153="",$G2153=""),"",$E2153*$G2153)</f>
      </c>
      <c r="I2153" s="15">
        <f>IF(AND($D2153="Out",$E2153&lt;&gt;"",$G2153&lt;&gt;""),$E2153*($G2153-IFERROR(INDEX('Products'!$E$6:$E$505,MATCH($B2153,'Products'!$A$6:$A$505,0)),0)),"")</f>
      </c>
      <c r="J2153" s="12"/>
    </row>
    <row r="2154" spans="1:10" x14ac:dyDescent="0.25">
      <c r="A2154" s="17"/>
      <c r="B2154" s="12"/>
      <c r="C2154" s="16">
        <f>IF($B2154="","",IFERROR(INDEX('Products'!$B$6:$B$505,MATCH($B2154,'Products'!$A$6:$A$505,0)),"Unknown code"))</f>
      </c>
      <c r="D2154" s="12"/>
      <c r="E2154" s="14"/>
      <c r="F2154" s="14"/>
      <c r="G2154" s="15">
        <f>IF(OR($B2154="",$D2154=""),"",IF($F2154&lt;&gt;"",$F2154,IFERROR(IF($D2154="In",INDEX('Products'!$E$6:$E$505,MATCH($B2154,'Products'!$A$6:$A$505,0)),INDEX('Products'!$F$6:$F$505,MATCH($B2154,'Products'!$A$6:$A$505,0))),"")))</f>
      </c>
      <c r="H2154" s="15">
        <f>IF(OR($E2154="",$G2154=""),"",$E2154*$G2154)</f>
      </c>
      <c r="I2154" s="15">
        <f>IF(AND($D2154="Out",$E2154&lt;&gt;"",$G2154&lt;&gt;""),$E2154*($G2154-IFERROR(INDEX('Products'!$E$6:$E$505,MATCH($B2154,'Products'!$A$6:$A$505,0)),0)),"")</f>
      </c>
      <c r="J2154" s="12"/>
    </row>
    <row r="2155" spans="1:10" x14ac:dyDescent="0.25">
      <c r="A2155" s="17"/>
      <c r="B2155" s="12"/>
      <c r="C2155" s="16">
        <f>IF($B2155="","",IFERROR(INDEX('Products'!$B$6:$B$505,MATCH($B2155,'Products'!$A$6:$A$505,0)),"Unknown code"))</f>
      </c>
      <c r="D2155" s="12"/>
      <c r="E2155" s="14"/>
      <c r="F2155" s="14"/>
      <c r="G2155" s="15">
        <f>IF(OR($B2155="",$D2155=""),"",IF($F2155&lt;&gt;"",$F2155,IFERROR(IF($D2155="In",INDEX('Products'!$E$6:$E$505,MATCH($B2155,'Products'!$A$6:$A$505,0)),INDEX('Products'!$F$6:$F$505,MATCH($B2155,'Products'!$A$6:$A$505,0))),"")))</f>
      </c>
      <c r="H2155" s="15">
        <f>IF(OR($E2155="",$G2155=""),"",$E2155*$G2155)</f>
      </c>
      <c r="I2155" s="15">
        <f>IF(AND($D2155="Out",$E2155&lt;&gt;"",$G2155&lt;&gt;""),$E2155*($G2155-IFERROR(INDEX('Products'!$E$6:$E$505,MATCH($B2155,'Products'!$A$6:$A$505,0)),0)),"")</f>
      </c>
      <c r="J2155" s="12"/>
    </row>
    <row r="2156" spans="1:10" x14ac:dyDescent="0.25">
      <c r="A2156" s="17"/>
      <c r="B2156" s="12"/>
      <c r="C2156" s="16">
        <f>IF($B2156="","",IFERROR(INDEX('Products'!$B$6:$B$505,MATCH($B2156,'Products'!$A$6:$A$505,0)),"Unknown code"))</f>
      </c>
      <c r="D2156" s="12"/>
      <c r="E2156" s="14"/>
      <c r="F2156" s="14"/>
      <c r="G2156" s="15">
        <f>IF(OR($B2156="",$D2156=""),"",IF($F2156&lt;&gt;"",$F2156,IFERROR(IF($D2156="In",INDEX('Products'!$E$6:$E$505,MATCH($B2156,'Products'!$A$6:$A$505,0)),INDEX('Products'!$F$6:$F$505,MATCH($B2156,'Products'!$A$6:$A$505,0))),"")))</f>
      </c>
      <c r="H2156" s="15">
        <f>IF(OR($E2156="",$G2156=""),"",$E2156*$G2156)</f>
      </c>
      <c r="I2156" s="15">
        <f>IF(AND($D2156="Out",$E2156&lt;&gt;"",$G2156&lt;&gt;""),$E2156*($G2156-IFERROR(INDEX('Products'!$E$6:$E$505,MATCH($B2156,'Products'!$A$6:$A$505,0)),0)),"")</f>
      </c>
      <c r="J2156" s="12"/>
    </row>
    <row r="2157" spans="1:10" x14ac:dyDescent="0.25">
      <c r="A2157" s="17"/>
      <c r="B2157" s="12"/>
      <c r="C2157" s="16">
        <f>IF($B2157="","",IFERROR(INDEX('Products'!$B$6:$B$505,MATCH($B2157,'Products'!$A$6:$A$505,0)),"Unknown code"))</f>
      </c>
      <c r="D2157" s="12"/>
      <c r="E2157" s="14"/>
      <c r="F2157" s="14"/>
      <c r="G2157" s="15">
        <f>IF(OR($B2157="",$D2157=""),"",IF($F2157&lt;&gt;"",$F2157,IFERROR(IF($D2157="In",INDEX('Products'!$E$6:$E$505,MATCH($B2157,'Products'!$A$6:$A$505,0)),INDEX('Products'!$F$6:$F$505,MATCH($B2157,'Products'!$A$6:$A$505,0))),"")))</f>
      </c>
      <c r="H2157" s="15">
        <f>IF(OR($E2157="",$G2157=""),"",$E2157*$G2157)</f>
      </c>
      <c r="I2157" s="15">
        <f>IF(AND($D2157="Out",$E2157&lt;&gt;"",$G2157&lt;&gt;""),$E2157*($G2157-IFERROR(INDEX('Products'!$E$6:$E$505,MATCH($B2157,'Products'!$A$6:$A$505,0)),0)),"")</f>
      </c>
      <c r="J2157" s="12"/>
    </row>
    <row r="2158" spans="1:10" x14ac:dyDescent="0.25">
      <c r="A2158" s="17"/>
      <c r="B2158" s="12"/>
      <c r="C2158" s="16">
        <f>IF($B2158="","",IFERROR(INDEX('Products'!$B$6:$B$505,MATCH($B2158,'Products'!$A$6:$A$505,0)),"Unknown code"))</f>
      </c>
      <c r="D2158" s="12"/>
      <c r="E2158" s="14"/>
      <c r="F2158" s="14"/>
      <c r="G2158" s="15">
        <f>IF(OR($B2158="",$D2158=""),"",IF($F2158&lt;&gt;"",$F2158,IFERROR(IF($D2158="In",INDEX('Products'!$E$6:$E$505,MATCH($B2158,'Products'!$A$6:$A$505,0)),INDEX('Products'!$F$6:$F$505,MATCH($B2158,'Products'!$A$6:$A$505,0))),"")))</f>
      </c>
      <c r="H2158" s="15">
        <f>IF(OR($E2158="",$G2158=""),"",$E2158*$G2158)</f>
      </c>
      <c r="I2158" s="15">
        <f>IF(AND($D2158="Out",$E2158&lt;&gt;"",$G2158&lt;&gt;""),$E2158*($G2158-IFERROR(INDEX('Products'!$E$6:$E$505,MATCH($B2158,'Products'!$A$6:$A$505,0)),0)),"")</f>
      </c>
      <c r="J2158" s="12"/>
    </row>
    <row r="2159" spans="1:10" x14ac:dyDescent="0.25">
      <c r="A2159" s="17"/>
      <c r="B2159" s="12"/>
      <c r="C2159" s="16">
        <f>IF($B2159="","",IFERROR(INDEX('Products'!$B$6:$B$505,MATCH($B2159,'Products'!$A$6:$A$505,0)),"Unknown code"))</f>
      </c>
      <c r="D2159" s="12"/>
      <c r="E2159" s="14"/>
      <c r="F2159" s="14"/>
      <c r="G2159" s="15">
        <f>IF(OR($B2159="",$D2159=""),"",IF($F2159&lt;&gt;"",$F2159,IFERROR(IF($D2159="In",INDEX('Products'!$E$6:$E$505,MATCH($B2159,'Products'!$A$6:$A$505,0)),INDEX('Products'!$F$6:$F$505,MATCH($B2159,'Products'!$A$6:$A$505,0))),"")))</f>
      </c>
      <c r="H2159" s="15">
        <f>IF(OR($E2159="",$G2159=""),"",$E2159*$G2159)</f>
      </c>
      <c r="I2159" s="15">
        <f>IF(AND($D2159="Out",$E2159&lt;&gt;"",$G2159&lt;&gt;""),$E2159*($G2159-IFERROR(INDEX('Products'!$E$6:$E$505,MATCH($B2159,'Products'!$A$6:$A$505,0)),0)),"")</f>
      </c>
      <c r="J2159" s="12"/>
    </row>
    <row r="2160" spans="1:10" x14ac:dyDescent="0.25">
      <c r="A2160" s="17"/>
      <c r="B2160" s="12"/>
      <c r="C2160" s="16">
        <f>IF($B2160="","",IFERROR(INDEX('Products'!$B$6:$B$505,MATCH($B2160,'Products'!$A$6:$A$505,0)),"Unknown code"))</f>
      </c>
      <c r="D2160" s="12"/>
      <c r="E2160" s="14"/>
      <c r="F2160" s="14"/>
      <c r="G2160" s="15">
        <f>IF(OR($B2160="",$D2160=""),"",IF($F2160&lt;&gt;"",$F2160,IFERROR(IF($D2160="In",INDEX('Products'!$E$6:$E$505,MATCH($B2160,'Products'!$A$6:$A$505,0)),INDEX('Products'!$F$6:$F$505,MATCH($B2160,'Products'!$A$6:$A$505,0))),"")))</f>
      </c>
      <c r="H2160" s="15">
        <f>IF(OR($E2160="",$G2160=""),"",$E2160*$G2160)</f>
      </c>
      <c r="I2160" s="15">
        <f>IF(AND($D2160="Out",$E2160&lt;&gt;"",$G2160&lt;&gt;""),$E2160*($G2160-IFERROR(INDEX('Products'!$E$6:$E$505,MATCH($B2160,'Products'!$A$6:$A$505,0)),0)),"")</f>
      </c>
      <c r="J2160" s="12"/>
    </row>
    <row r="2161" spans="1:10" x14ac:dyDescent="0.25">
      <c r="A2161" s="17"/>
      <c r="B2161" s="12"/>
      <c r="C2161" s="16">
        <f>IF($B2161="","",IFERROR(INDEX('Products'!$B$6:$B$505,MATCH($B2161,'Products'!$A$6:$A$505,0)),"Unknown code"))</f>
      </c>
      <c r="D2161" s="12"/>
      <c r="E2161" s="14"/>
      <c r="F2161" s="14"/>
      <c r="G2161" s="15">
        <f>IF(OR($B2161="",$D2161=""),"",IF($F2161&lt;&gt;"",$F2161,IFERROR(IF($D2161="In",INDEX('Products'!$E$6:$E$505,MATCH($B2161,'Products'!$A$6:$A$505,0)),INDEX('Products'!$F$6:$F$505,MATCH($B2161,'Products'!$A$6:$A$505,0))),"")))</f>
      </c>
      <c r="H2161" s="15">
        <f>IF(OR($E2161="",$G2161=""),"",$E2161*$G2161)</f>
      </c>
      <c r="I2161" s="15">
        <f>IF(AND($D2161="Out",$E2161&lt;&gt;"",$G2161&lt;&gt;""),$E2161*($G2161-IFERROR(INDEX('Products'!$E$6:$E$505,MATCH($B2161,'Products'!$A$6:$A$505,0)),0)),"")</f>
      </c>
      <c r="J2161" s="12"/>
    </row>
    <row r="2162" spans="1:10" x14ac:dyDescent="0.25">
      <c r="A2162" s="17"/>
      <c r="B2162" s="12"/>
      <c r="C2162" s="16">
        <f>IF($B2162="","",IFERROR(INDEX('Products'!$B$6:$B$505,MATCH($B2162,'Products'!$A$6:$A$505,0)),"Unknown code"))</f>
      </c>
      <c r="D2162" s="12"/>
      <c r="E2162" s="14"/>
      <c r="F2162" s="14"/>
      <c r="G2162" s="15">
        <f>IF(OR($B2162="",$D2162=""),"",IF($F2162&lt;&gt;"",$F2162,IFERROR(IF($D2162="In",INDEX('Products'!$E$6:$E$505,MATCH($B2162,'Products'!$A$6:$A$505,0)),INDEX('Products'!$F$6:$F$505,MATCH($B2162,'Products'!$A$6:$A$505,0))),"")))</f>
      </c>
      <c r="H2162" s="15">
        <f>IF(OR($E2162="",$G2162=""),"",$E2162*$G2162)</f>
      </c>
      <c r="I2162" s="15">
        <f>IF(AND($D2162="Out",$E2162&lt;&gt;"",$G2162&lt;&gt;""),$E2162*($G2162-IFERROR(INDEX('Products'!$E$6:$E$505,MATCH($B2162,'Products'!$A$6:$A$505,0)),0)),"")</f>
      </c>
      <c r="J2162" s="12"/>
    </row>
    <row r="2163" spans="1:10" x14ac:dyDescent="0.25">
      <c r="A2163" s="17"/>
      <c r="B2163" s="12"/>
      <c r="C2163" s="16">
        <f>IF($B2163="","",IFERROR(INDEX('Products'!$B$6:$B$505,MATCH($B2163,'Products'!$A$6:$A$505,0)),"Unknown code"))</f>
      </c>
      <c r="D2163" s="12"/>
      <c r="E2163" s="14"/>
      <c r="F2163" s="14"/>
      <c r="G2163" s="15">
        <f>IF(OR($B2163="",$D2163=""),"",IF($F2163&lt;&gt;"",$F2163,IFERROR(IF($D2163="In",INDEX('Products'!$E$6:$E$505,MATCH($B2163,'Products'!$A$6:$A$505,0)),INDEX('Products'!$F$6:$F$505,MATCH($B2163,'Products'!$A$6:$A$505,0))),"")))</f>
      </c>
      <c r="H2163" s="15">
        <f>IF(OR($E2163="",$G2163=""),"",$E2163*$G2163)</f>
      </c>
      <c r="I2163" s="15">
        <f>IF(AND($D2163="Out",$E2163&lt;&gt;"",$G2163&lt;&gt;""),$E2163*($G2163-IFERROR(INDEX('Products'!$E$6:$E$505,MATCH($B2163,'Products'!$A$6:$A$505,0)),0)),"")</f>
      </c>
      <c r="J2163" s="12"/>
    </row>
    <row r="2164" spans="1:10" x14ac:dyDescent="0.25">
      <c r="A2164" s="17"/>
      <c r="B2164" s="12"/>
      <c r="C2164" s="16">
        <f>IF($B2164="","",IFERROR(INDEX('Products'!$B$6:$B$505,MATCH($B2164,'Products'!$A$6:$A$505,0)),"Unknown code"))</f>
      </c>
      <c r="D2164" s="12"/>
      <c r="E2164" s="14"/>
      <c r="F2164" s="14"/>
      <c r="G2164" s="15">
        <f>IF(OR($B2164="",$D2164=""),"",IF($F2164&lt;&gt;"",$F2164,IFERROR(IF($D2164="In",INDEX('Products'!$E$6:$E$505,MATCH($B2164,'Products'!$A$6:$A$505,0)),INDEX('Products'!$F$6:$F$505,MATCH($B2164,'Products'!$A$6:$A$505,0))),"")))</f>
      </c>
      <c r="H2164" s="15">
        <f>IF(OR($E2164="",$G2164=""),"",$E2164*$G2164)</f>
      </c>
      <c r="I2164" s="15">
        <f>IF(AND($D2164="Out",$E2164&lt;&gt;"",$G2164&lt;&gt;""),$E2164*($G2164-IFERROR(INDEX('Products'!$E$6:$E$505,MATCH($B2164,'Products'!$A$6:$A$505,0)),0)),"")</f>
      </c>
      <c r="J2164" s="12"/>
    </row>
    <row r="2165" spans="1:10" x14ac:dyDescent="0.25">
      <c r="A2165" s="17"/>
      <c r="B2165" s="12"/>
      <c r="C2165" s="16">
        <f>IF($B2165="","",IFERROR(INDEX('Products'!$B$6:$B$505,MATCH($B2165,'Products'!$A$6:$A$505,0)),"Unknown code"))</f>
      </c>
      <c r="D2165" s="12"/>
      <c r="E2165" s="14"/>
      <c r="F2165" s="14"/>
      <c r="G2165" s="15">
        <f>IF(OR($B2165="",$D2165=""),"",IF($F2165&lt;&gt;"",$F2165,IFERROR(IF($D2165="In",INDEX('Products'!$E$6:$E$505,MATCH($B2165,'Products'!$A$6:$A$505,0)),INDEX('Products'!$F$6:$F$505,MATCH($B2165,'Products'!$A$6:$A$505,0))),"")))</f>
      </c>
      <c r="H2165" s="15">
        <f>IF(OR($E2165="",$G2165=""),"",$E2165*$G2165)</f>
      </c>
      <c r="I2165" s="15">
        <f>IF(AND($D2165="Out",$E2165&lt;&gt;"",$G2165&lt;&gt;""),$E2165*($G2165-IFERROR(INDEX('Products'!$E$6:$E$505,MATCH($B2165,'Products'!$A$6:$A$505,0)),0)),"")</f>
      </c>
      <c r="J2165" s="12"/>
    </row>
    <row r="2166" spans="1:10" x14ac:dyDescent="0.25">
      <c r="A2166" s="17"/>
      <c r="B2166" s="12"/>
      <c r="C2166" s="16">
        <f>IF($B2166="","",IFERROR(INDEX('Products'!$B$6:$B$505,MATCH($B2166,'Products'!$A$6:$A$505,0)),"Unknown code"))</f>
      </c>
      <c r="D2166" s="12"/>
      <c r="E2166" s="14"/>
      <c r="F2166" s="14"/>
      <c r="G2166" s="15">
        <f>IF(OR($B2166="",$D2166=""),"",IF($F2166&lt;&gt;"",$F2166,IFERROR(IF($D2166="In",INDEX('Products'!$E$6:$E$505,MATCH($B2166,'Products'!$A$6:$A$505,0)),INDEX('Products'!$F$6:$F$505,MATCH($B2166,'Products'!$A$6:$A$505,0))),"")))</f>
      </c>
      <c r="H2166" s="15">
        <f>IF(OR($E2166="",$G2166=""),"",$E2166*$G2166)</f>
      </c>
      <c r="I2166" s="15">
        <f>IF(AND($D2166="Out",$E2166&lt;&gt;"",$G2166&lt;&gt;""),$E2166*($G2166-IFERROR(INDEX('Products'!$E$6:$E$505,MATCH($B2166,'Products'!$A$6:$A$505,0)),0)),"")</f>
      </c>
      <c r="J2166" s="12"/>
    </row>
    <row r="2167" spans="1:10" x14ac:dyDescent="0.25">
      <c r="A2167" s="17"/>
      <c r="B2167" s="12"/>
      <c r="C2167" s="16">
        <f>IF($B2167="","",IFERROR(INDEX('Products'!$B$6:$B$505,MATCH($B2167,'Products'!$A$6:$A$505,0)),"Unknown code"))</f>
      </c>
      <c r="D2167" s="12"/>
      <c r="E2167" s="14"/>
      <c r="F2167" s="14"/>
      <c r="G2167" s="15">
        <f>IF(OR($B2167="",$D2167=""),"",IF($F2167&lt;&gt;"",$F2167,IFERROR(IF($D2167="In",INDEX('Products'!$E$6:$E$505,MATCH($B2167,'Products'!$A$6:$A$505,0)),INDEX('Products'!$F$6:$F$505,MATCH($B2167,'Products'!$A$6:$A$505,0))),"")))</f>
      </c>
      <c r="H2167" s="15">
        <f>IF(OR($E2167="",$G2167=""),"",$E2167*$G2167)</f>
      </c>
      <c r="I2167" s="15">
        <f>IF(AND($D2167="Out",$E2167&lt;&gt;"",$G2167&lt;&gt;""),$E2167*($G2167-IFERROR(INDEX('Products'!$E$6:$E$505,MATCH($B2167,'Products'!$A$6:$A$505,0)),0)),"")</f>
      </c>
      <c r="J2167" s="12"/>
    </row>
    <row r="2168" spans="1:10" x14ac:dyDescent="0.25">
      <c r="A2168" s="17"/>
      <c r="B2168" s="12"/>
      <c r="C2168" s="16">
        <f>IF($B2168="","",IFERROR(INDEX('Products'!$B$6:$B$505,MATCH($B2168,'Products'!$A$6:$A$505,0)),"Unknown code"))</f>
      </c>
      <c r="D2168" s="12"/>
      <c r="E2168" s="14"/>
      <c r="F2168" s="14"/>
      <c r="G2168" s="15">
        <f>IF(OR($B2168="",$D2168=""),"",IF($F2168&lt;&gt;"",$F2168,IFERROR(IF($D2168="In",INDEX('Products'!$E$6:$E$505,MATCH($B2168,'Products'!$A$6:$A$505,0)),INDEX('Products'!$F$6:$F$505,MATCH($B2168,'Products'!$A$6:$A$505,0))),"")))</f>
      </c>
      <c r="H2168" s="15">
        <f>IF(OR($E2168="",$G2168=""),"",$E2168*$G2168)</f>
      </c>
      <c r="I2168" s="15">
        <f>IF(AND($D2168="Out",$E2168&lt;&gt;"",$G2168&lt;&gt;""),$E2168*($G2168-IFERROR(INDEX('Products'!$E$6:$E$505,MATCH($B2168,'Products'!$A$6:$A$505,0)),0)),"")</f>
      </c>
      <c r="J2168" s="12"/>
    </row>
    <row r="2169" spans="1:10" x14ac:dyDescent="0.25">
      <c r="A2169" s="17"/>
      <c r="B2169" s="12"/>
      <c r="C2169" s="16">
        <f>IF($B2169="","",IFERROR(INDEX('Products'!$B$6:$B$505,MATCH($B2169,'Products'!$A$6:$A$505,0)),"Unknown code"))</f>
      </c>
      <c r="D2169" s="12"/>
      <c r="E2169" s="14"/>
      <c r="F2169" s="14"/>
      <c r="G2169" s="15">
        <f>IF(OR($B2169="",$D2169=""),"",IF($F2169&lt;&gt;"",$F2169,IFERROR(IF($D2169="In",INDEX('Products'!$E$6:$E$505,MATCH($B2169,'Products'!$A$6:$A$505,0)),INDEX('Products'!$F$6:$F$505,MATCH($B2169,'Products'!$A$6:$A$505,0))),"")))</f>
      </c>
      <c r="H2169" s="15">
        <f>IF(OR($E2169="",$G2169=""),"",$E2169*$G2169)</f>
      </c>
      <c r="I2169" s="15">
        <f>IF(AND($D2169="Out",$E2169&lt;&gt;"",$G2169&lt;&gt;""),$E2169*($G2169-IFERROR(INDEX('Products'!$E$6:$E$505,MATCH($B2169,'Products'!$A$6:$A$505,0)),0)),"")</f>
      </c>
      <c r="J2169" s="12"/>
    </row>
    <row r="2170" spans="1:10" x14ac:dyDescent="0.25">
      <c r="A2170" s="17"/>
      <c r="B2170" s="12"/>
      <c r="C2170" s="16">
        <f>IF($B2170="","",IFERROR(INDEX('Products'!$B$6:$B$505,MATCH($B2170,'Products'!$A$6:$A$505,0)),"Unknown code"))</f>
      </c>
      <c r="D2170" s="12"/>
      <c r="E2170" s="14"/>
      <c r="F2170" s="14"/>
      <c r="G2170" s="15">
        <f>IF(OR($B2170="",$D2170=""),"",IF($F2170&lt;&gt;"",$F2170,IFERROR(IF($D2170="In",INDEX('Products'!$E$6:$E$505,MATCH($B2170,'Products'!$A$6:$A$505,0)),INDEX('Products'!$F$6:$F$505,MATCH($B2170,'Products'!$A$6:$A$505,0))),"")))</f>
      </c>
      <c r="H2170" s="15">
        <f>IF(OR($E2170="",$G2170=""),"",$E2170*$G2170)</f>
      </c>
      <c r="I2170" s="15">
        <f>IF(AND($D2170="Out",$E2170&lt;&gt;"",$G2170&lt;&gt;""),$E2170*($G2170-IFERROR(INDEX('Products'!$E$6:$E$505,MATCH($B2170,'Products'!$A$6:$A$505,0)),0)),"")</f>
      </c>
      <c r="J2170" s="12"/>
    </row>
    <row r="2171" spans="1:10" x14ac:dyDescent="0.25">
      <c r="A2171" s="17"/>
      <c r="B2171" s="12"/>
      <c r="C2171" s="16">
        <f>IF($B2171="","",IFERROR(INDEX('Products'!$B$6:$B$505,MATCH($B2171,'Products'!$A$6:$A$505,0)),"Unknown code"))</f>
      </c>
      <c r="D2171" s="12"/>
      <c r="E2171" s="14"/>
      <c r="F2171" s="14"/>
      <c r="G2171" s="15">
        <f>IF(OR($B2171="",$D2171=""),"",IF($F2171&lt;&gt;"",$F2171,IFERROR(IF($D2171="In",INDEX('Products'!$E$6:$E$505,MATCH($B2171,'Products'!$A$6:$A$505,0)),INDEX('Products'!$F$6:$F$505,MATCH($B2171,'Products'!$A$6:$A$505,0))),"")))</f>
      </c>
      <c r="H2171" s="15">
        <f>IF(OR($E2171="",$G2171=""),"",$E2171*$G2171)</f>
      </c>
      <c r="I2171" s="15">
        <f>IF(AND($D2171="Out",$E2171&lt;&gt;"",$G2171&lt;&gt;""),$E2171*($G2171-IFERROR(INDEX('Products'!$E$6:$E$505,MATCH($B2171,'Products'!$A$6:$A$505,0)),0)),"")</f>
      </c>
      <c r="J2171" s="12"/>
    </row>
    <row r="2172" spans="1:10" x14ac:dyDescent="0.25">
      <c r="A2172" s="17"/>
      <c r="B2172" s="12"/>
      <c r="C2172" s="16">
        <f>IF($B2172="","",IFERROR(INDEX('Products'!$B$6:$B$505,MATCH($B2172,'Products'!$A$6:$A$505,0)),"Unknown code"))</f>
      </c>
      <c r="D2172" s="12"/>
      <c r="E2172" s="14"/>
      <c r="F2172" s="14"/>
      <c r="G2172" s="15">
        <f>IF(OR($B2172="",$D2172=""),"",IF($F2172&lt;&gt;"",$F2172,IFERROR(IF($D2172="In",INDEX('Products'!$E$6:$E$505,MATCH($B2172,'Products'!$A$6:$A$505,0)),INDEX('Products'!$F$6:$F$505,MATCH($B2172,'Products'!$A$6:$A$505,0))),"")))</f>
      </c>
      <c r="H2172" s="15">
        <f>IF(OR($E2172="",$G2172=""),"",$E2172*$G2172)</f>
      </c>
      <c r="I2172" s="15">
        <f>IF(AND($D2172="Out",$E2172&lt;&gt;"",$G2172&lt;&gt;""),$E2172*($G2172-IFERROR(INDEX('Products'!$E$6:$E$505,MATCH($B2172,'Products'!$A$6:$A$505,0)),0)),"")</f>
      </c>
      <c r="J2172" s="12"/>
    </row>
    <row r="2173" spans="1:10" x14ac:dyDescent="0.25">
      <c r="A2173" s="17"/>
      <c r="B2173" s="12"/>
      <c r="C2173" s="16">
        <f>IF($B2173="","",IFERROR(INDEX('Products'!$B$6:$B$505,MATCH($B2173,'Products'!$A$6:$A$505,0)),"Unknown code"))</f>
      </c>
      <c r="D2173" s="12"/>
      <c r="E2173" s="14"/>
      <c r="F2173" s="14"/>
      <c r="G2173" s="15">
        <f>IF(OR($B2173="",$D2173=""),"",IF($F2173&lt;&gt;"",$F2173,IFERROR(IF($D2173="In",INDEX('Products'!$E$6:$E$505,MATCH($B2173,'Products'!$A$6:$A$505,0)),INDEX('Products'!$F$6:$F$505,MATCH($B2173,'Products'!$A$6:$A$505,0))),"")))</f>
      </c>
      <c r="H2173" s="15">
        <f>IF(OR($E2173="",$G2173=""),"",$E2173*$G2173)</f>
      </c>
      <c r="I2173" s="15">
        <f>IF(AND($D2173="Out",$E2173&lt;&gt;"",$G2173&lt;&gt;""),$E2173*($G2173-IFERROR(INDEX('Products'!$E$6:$E$505,MATCH($B2173,'Products'!$A$6:$A$505,0)),0)),"")</f>
      </c>
      <c r="J2173" s="12"/>
    </row>
    <row r="2174" spans="1:10" x14ac:dyDescent="0.25">
      <c r="A2174" s="17"/>
      <c r="B2174" s="12"/>
      <c r="C2174" s="16">
        <f>IF($B2174="","",IFERROR(INDEX('Products'!$B$6:$B$505,MATCH($B2174,'Products'!$A$6:$A$505,0)),"Unknown code"))</f>
      </c>
      <c r="D2174" s="12"/>
      <c r="E2174" s="14"/>
      <c r="F2174" s="14"/>
      <c r="G2174" s="15">
        <f>IF(OR($B2174="",$D2174=""),"",IF($F2174&lt;&gt;"",$F2174,IFERROR(IF($D2174="In",INDEX('Products'!$E$6:$E$505,MATCH($B2174,'Products'!$A$6:$A$505,0)),INDEX('Products'!$F$6:$F$505,MATCH($B2174,'Products'!$A$6:$A$505,0))),"")))</f>
      </c>
      <c r="H2174" s="15">
        <f>IF(OR($E2174="",$G2174=""),"",$E2174*$G2174)</f>
      </c>
      <c r="I2174" s="15">
        <f>IF(AND($D2174="Out",$E2174&lt;&gt;"",$G2174&lt;&gt;""),$E2174*($G2174-IFERROR(INDEX('Products'!$E$6:$E$505,MATCH($B2174,'Products'!$A$6:$A$505,0)),0)),"")</f>
      </c>
      <c r="J2174" s="12"/>
    </row>
    <row r="2175" spans="1:10" x14ac:dyDescent="0.25">
      <c r="A2175" s="17"/>
      <c r="B2175" s="12"/>
      <c r="C2175" s="16">
        <f>IF($B2175="","",IFERROR(INDEX('Products'!$B$6:$B$505,MATCH($B2175,'Products'!$A$6:$A$505,0)),"Unknown code"))</f>
      </c>
      <c r="D2175" s="12"/>
      <c r="E2175" s="14"/>
      <c r="F2175" s="14"/>
      <c r="G2175" s="15">
        <f>IF(OR($B2175="",$D2175=""),"",IF($F2175&lt;&gt;"",$F2175,IFERROR(IF($D2175="In",INDEX('Products'!$E$6:$E$505,MATCH($B2175,'Products'!$A$6:$A$505,0)),INDEX('Products'!$F$6:$F$505,MATCH($B2175,'Products'!$A$6:$A$505,0))),"")))</f>
      </c>
      <c r="H2175" s="15">
        <f>IF(OR($E2175="",$G2175=""),"",$E2175*$G2175)</f>
      </c>
      <c r="I2175" s="15">
        <f>IF(AND($D2175="Out",$E2175&lt;&gt;"",$G2175&lt;&gt;""),$E2175*($G2175-IFERROR(INDEX('Products'!$E$6:$E$505,MATCH($B2175,'Products'!$A$6:$A$505,0)),0)),"")</f>
      </c>
      <c r="J2175" s="12"/>
    </row>
    <row r="2176" spans="1:10" x14ac:dyDescent="0.25">
      <c r="A2176" s="17"/>
      <c r="B2176" s="12"/>
      <c r="C2176" s="16">
        <f>IF($B2176="","",IFERROR(INDEX('Products'!$B$6:$B$505,MATCH($B2176,'Products'!$A$6:$A$505,0)),"Unknown code"))</f>
      </c>
      <c r="D2176" s="12"/>
      <c r="E2176" s="14"/>
      <c r="F2176" s="14"/>
      <c r="G2176" s="15">
        <f>IF(OR($B2176="",$D2176=""),"",IF($F2176&lt;&gt;"",$F2176,IFERROR(IF($D2176="In",INDEX('Products'!$E$6:$E$505,MATCH($B2176,'Products'!$A$6:$A$505,0)),INDEX('Products'!$F$6:$F$505,MATCH($B2176,'Products'!$A$6:$A$505,0))),"")))</f>
      </c>
      <c r="H2176" s="15">
        <f>IF(OR($E2176="",$G2176=""),"",$E2176*$G2176)</f>
      </c>
      <c r="I2176" s="15">
        <f>IF(AND($D2176="Out",$E2176&lt;&gt;"",$G2176&lt;&gt;""),$E2176*($G2176-IFERROR(INDEX('Products'!$E$6:$E$505,MATCH($B2176,'Products'!$A$6:$A$505,0)),0)),"")</f>
      </c>
      <c r="J2176" s="12"/>
    </row>
    <row r="2177" spans="1:10" x14ac:dyDescent="0.25">
      <c r="A2177" s="17"/>
      <c r="B2177" s="12"/>
      <c r="C2177" s="16">
        <f>IF($B2177="","",IFERROR(INDEX('Products'!$B$6:$B$505,MATCH($B2177,'Products'!$A$6:$A$505,0)),"Unknown code"))</f>
      </c>
      <c r="D2177" s="12"/>
      <c r="E2177" s="14"/>
      <c r="F2177" s="14"/>
      <c r="G2177" s="15">
        <f>IF(OR($B2177="",$D2177=""),"",IF($F2177&lt;&gt;"",$F2177,IFERROR(IF($D2177="In",INDEX('Products'!$E$6:$E$505,MATCH($B2177,'Products'!$A$6:$A$505,0)),INDEX('Products'!$F$6:$F$505,MATCH($B2177,'Products'!$A$6:$A$505,0))),"")))</f>
      </c>
      <c r="H2177" s="15">
        <f>IF(OR($E2177="",$G2177=""),"",$E2177*$G2177)</f>
      </c>
      <c r="I2177" s="15">
        <f>IF(AND($D2177="Out",$E2177&lt;&gt;"",$G2177&lt;&gt;""),$E2177*($G2177-IFERROR(INDEX('Products'!$E$6:$E$505,MATCH($B2177,'Products'!$A$6:$A$505,0)),0)),"")</f>
      </c>
      <c r="J2177" s="12"/>
    </row>
    <row r="2178" spans="1:10" x14ac:dyDescent="0.25">
      <c r="A2178" s="17"/>
      <c r="B2178" s="12"/>
      <c r="C2178" s="16">
        <f>IF($B2178="","",IFERROR(INDEX('Products'!$B$6:$B$505,MATCH($B2178,'Products'!$A$6:$A$505,0)),"Unknown code"))</f>
      </c>
      <c r="D2178" s="12"/>
      <c r="E2178" s="14"/>
      <c r="F2178" s="14"/>
      <c r="G2178" s="15">
        <f>IF(OR($B2178="",$D2178=""),"",IF($F2178&lt;&gt;"",$F2178,IFERROR(IF($D2178="In",INDEX('Products'!$E$6:$E$505,MATCH($B2178,'Products'!$A$6:$A$505,0)),INDEX('Products'!$F$6:$F$505,MATCH($B2178,'Products'!$A$6:$A$505,0))),"")))</f>
      </c>
      <c r="H2178" s="15">
        <f>IF(OR($E2178="",$G2178=""),"",$E2178*$G2178)</f>
      </c>
      <c r="I2178" s="15">
        <f>IF(AND($D2178="Out",$E2178&lt;&gt;"",$G2178&lt;&gt;""),$E2178*($G2178-IFERROR(INDEX('Products'!$E$6:$E$505,MATCH($B2178,'Products'!$A$6:$A$505,0)),0)),"")</f>
      </c>
      <c r="J2178" s="12"/>
    </row>
    <row r="2179" spans="1:10" x14ac:dyDescent="0.25">
      <c r="A2179" s="17"/>
      <c r="B2179" s="12"/>
      <c r="C2179" s="16">
        <f>IF($B2179="","",IFERROR(INDEX('Products'!$B$6:$B$505,MATCH($B2179,'Products'!$A$6:$A$505,0)),"Unknown code"))</f>
      </c>
      <c r="D2179" s="12"/>
      <c r="E2179" s="14"/>
      <c r="F2179" s="14"/>
      <c r="G2179" s="15">
        <f>IF(OR($B2179="",$D2179=""),"",IF($F2179&lt;&gt;"",$F2179,IFERROR(IF($D2179="In",INDEX('Products'!$E$6:$E$505,MATCH($B2179,'Products'!$A$6:$A$505,0)),INDEX('Products'!$F$6:$F$505,MATCH($B2179,'Products'!$A$6:$A$505,0))),"")))</f>
      </c>
      <c r="H2179" s="15">
        <f>IF(OR($E2179="",$G2179=""),"",$E2179*$G2179)</f>
      </c>
      <c r="I2179" s="15">
        <f>IF(AND($D2179="Out",$E2179&lt;&gt;"",$G2179&lt;&gt;""),$E2179*($G2179-IFERROR(INDEX('Products'!$E$6:$E$505,MATCH($B2179,'Products'!$A$6:$A$505,0)),0)),"")</f>
      </c>
      <c r="J2179" s="12"/>
    </row>
    <row r="2180" spans="1:10" x14ac:dyDescent="0.25">
      <c r="A2180" s="17"/>
      <c r="B2180" s="12"/>
      <c r="C2180" s="16">
        <f>IF($B2180="","",IFERROR(INDEX('Products'!$B$6:$B$505,MATCH($B2180,'Products'!$A$6:$A$505,0)),"Unknown code"))</f>
      </c>
      <c r="D2180" s="12"/>
      <c r="E2180" s="14"/>
      <c r="F2180" s="14"/>
      <c r="G2180" s="15">
        <f>IF(OR($B2180="",$D2180=""),"",IF($F2180&lt;&gt;"",$F2180,IFERROR(IF($D2180="In",INDEX('Products'!$E$6:$E$505,MATCH($B2180,'Products'!$A$6:$A$505,0)),INDEX('Products'!$F$6:$F$505,MATCH($B2180,'Products'!$A$6:$A$505,0))),"")))</f>
      </c>
      <c r="H2180" s="15">
        <f>IF(OR($E2180="",$G2180=""),"",$E2180*$G2180)</f>
      </c>
      <c r="I2180" s="15">
        <f>IF(AND($D2180="Out",$E2180&lt;&gt;"",$G2180&lt;&gt;""),$E2180*($G2180-IFERROR(INDEX('Products'!$E$6:$E$505,MATCH($B2180,'Products'!$A$6:$A$505,0)),0)),"")</f>
      </c>
      <c r="J2180" s="12"/>
    </row>
    <row r="2181" spans="1:10" x14ac:dyDescent="0.25">
      <c r="A2181" s="17"/>
      <c r="B2181" s="12"/>
      <c r="C2181" s="16">
        <f>IF($B2181="","",IFERROR(INDEX('Products'!$B$6:$B$505,MATCH($B2181,'Products'!$A$6:$A$505,0)),"Unknown code"))</f>
      </c>
      <c r="D2181" s="12"/>
      <c r="E2181" s="14"/>
      <c r="F2181" s="14"/>
      <c r="G2181" s="15">
        <f>IF(OR($B2181="",$D2181=""),"",IF($F2181&lt;&gt;"",$F2181,IFERROR(IF($D2181="In",INDEX('Products'!$E$6:$E$505,MATCH($B2181,'Products'!$A$6:$A$505,0)),INDEX('Products'!$F$6:$F$505,MATCH($B2181,'Products'!$A$6:$A$505,0))),"")))</f>
      </c>
      <c r="H2181" s="15">
        <f>IF(OR($E2181="",$G2181=""),"",$E2181*$G2181)</f>
      </c>
      <c r="I2181" s="15">
        <f>IF(AND($D2181="Out",$E2181&lt;&gt;"",$G2181&lt;&gt;""),$E2181*($G2181-IFERROR(INDEX('Products'!$E$6:$E$505,MATCH($B2181,'Products'!$A$6:$A$505,0)),0)),"")</f>
      </c>
      <c r="J2181" s="12"/>
    </row>
    <row r="2182" spans="1:10" x14ac:dyDescent="0.25">
      <c r="A2182" s="17"/>
      <c r="B2182" s="12"/>
      <c r="C2182" s="16">
        <f>IF($B2182="","",IFERROR(INDEX('Products'!$B$6:$B$505,MATCH($B2182,'Products'!$A$6:$A$505,0)),"Unknown code"))</f>
      </c>
      <c r="D2182" s="12"/>
      <c r="E2182" s="14"/>
      <c r="F2182" s="14"/>
      <c r="G2182" s="15">
        <f>IF(OR($B2182="",$D2182=""),"",IF($F2182&lt;&gt;"",$F2182,IFERROR(IF($D2182="In",INDEX('Products'!$E$6:$E$505,MATCH($B2182,'Products'!$A$6:$A$505,0)),INDEX('Products'!$F$6:$F$505,MATCH($B2182,'Products'!$A$6:$A$505,0))),"")))</f>
      </c>
      <c r="H2182" s="15">
        <f>IF(OR($E2182="",$G2182=""),"",$E2182*$G2182)</f>
      </c>
      <c r="I2182" s="15">
        <f>IF(AND($D2182="Out",$E2182&lt;&gt;"",$G2182&lt;&gt;""),$E2182*($G2182-IFERROR(INDEX('Products'!$E$6:$E$505,MATCH($B2182,'Products'!$A$6:$A$505,0)),0)),"")</f>
      </c>
      <c r="J2182" s="12"/>
    </row>
    <row r="2183" spans="1:10" x14ac:dyDescent="0.25">
      <c r="A2183" s="17"/>
      <c r="B2183" s="12"/>
      <c r="C2183" s="16">
        <f>IF($B2183="","",IFERROR(INDEX('Products'!$B$6:$B$505,MATCH($B2183,'Products'!$A$6:$A$505,0)),"Unknown code"))</f>
      </c>
      <c r="D2183" s="12"/>
      <c r="E2183" s="14"/>
      <c r="F2183" s="14"/>
      <c r="G2183" s="15">
        <f>IF(OR($B2183="",$D2183=""),"",IF($F2183&lt;&gt;"",$F2183,IFERROR(IF($D2183="In",INDEX('Products'!$E$6:$E$505,MATCH($B2183,'Products'!$A$6:$A$505,0)),INDEX('Products'!$F$6:$F$505,MATCH($B2183,'Products'!$A$6:$A$505,0))),"")))</f>
      </c>
      <c r="H2183" s="15">
        <f>IF(OR($E2183="",$G2183=""),"",$E2183*$G2183)</f>
      </c>
      <c r="I2183" s="15">
        <f>IF(AND($D2183="Out",$E2183&lt;&gt;"",$G2183&lt;&gt;""),$E2183*($G2183-IFERROR(INDEX('Products'!$E$6:$E$505,MATCH($B2183,'Products'!$A$6:$A$505,0)),0)),"")</f>
      </c>
      <c r="J2183" s="12"/>
    </row>
    <row r="2184" spans="1:10" x14ac:dyDescent="0.25">
      <c r="A2184" s="17"/>
      <c r="B2184" s="12"/>
      <c r="C2184" s="16">
        <f>IF($B2184="","",IFERROR(INDEX('Products'!$B$6:$B$505,MATCH($B2184,'Products'!$A$6:$A$505,0)),"Unknown code"))</f>
      </c>
      <c r="D2184" s="12"/>
      <c r="E2184" s="14"/>
      <c r="F2184" s="14"/>
      <c r="G2184" s="15">
        <f>IF(OR($B2184="",$D2184=""),"",IF($F2184&lt;&gt;"",$F2184,IFERROR(IF($D2184="In",INDEX('Products'!$E$6:$E$505,MATCH($B2184,'Products'!$A$6:$A$505,0)),INDEX('Products'!$F$6:$F$505,MATCH($B2184,'Products'!$A$6:$A$505,0))),"")))</f>
      </c>
      <c r="H2184" s="15">
        <f>IF(OR($E2184="",$G2184=""),"",$E2184*$G2184)</f>
      </c>
      <c r="I2184" s="15">
        <f>IF(AND($D2184="Out",$E2184&lt;&gt;"",$G2184&lt;&gt;""),$E2184*($G2184-IFERROR(INDEX('Products'!$E$6:$E$505,MATCH($B2184,'Products'!$A$6:$A$505,0)),0)),"")</f>
      </c>
      <c r="J2184" s="12"/>
    </row>
    <row r="2185" spans="1:10" x14ac:dyDescent="0.25">
      <c r="A2185" s="17"/>
      <c r="B2185" s="12"/>
      <c r="C2185" s="16">
        <f>IF($B2185="","",IFERROR(INDEX('Products'!$B$6:$B$505,MATCH($B2185,'Products'!$A$6:$A$505,0)),"Unknown code"))</f>
      </c>
      <c r="D2185" s="12"/>
      <c r="E2185" s="14"/>
      <c r="F2185" s="14"/>
      <c r="G2185" s="15">
        <f>IF(OR($B2185="",$D2185=""),"",IF($F2185&lt;&gt;"",$F2185,IFERROR(IF($D2185="In",INDEX('Products'!$E$6:$E$505,MATCH($B2185,'Products'!$A$6:$A$505,0)),INDEX('Products'!$F$6:$F$505,MATCH($B2185,'Products'!$A$6:$A$505,0))),"")))</f>
      </c>
      <c r="H2185" s="15">
        <f>IF(OR($E2185="",$G2185=""),"",$E2185*$G2185)</f>
      </c>
      <c r="I2185" s="15">
        <f>IF(AND($D2185="Out",$E2185&lt;&gt;"",$G2185&lt;&gt;""),$E2185*($G2185-IFERROR(INDEX('Products'!$E$6:$E$505,MATCH($B2185,'Products'!$A$6:$A$505,0)),0)),"")</f>
      </c>
      <c r="J2185" s="12"/>
    </row>
    <row r="2186" spans="1:10" x14ac:dyDescent="0.25">
      <c r="A2186" s="17"/>
      <c r="B2186" s="12"/>
      <c r="C2186" s="16">
        <f>IF($B2186="","",IFERROR(INDEX('Products'!$B$6:$B$505,MATCH($B2186,'Products'!$A$6:$A$505,0)),"Unknown code"))</f>
      </c>
      <c r="D2186" s="12"/>
      <c r="E2186" s="14"/>
      <c r="F2186" s="14"/>
      <c r="G2186" s="15">
        <f>IF(OR($B2186="",$D2186=""),"",IF($F2186&lt;&gt;"",$F2186,IFERROR(IF($D2186="In",INDEX('Products'!$E$6:$E$505,MATCH($B2186,'Products'!$A$6:$A$505,0)),INDEX('Products'!$F$6:$F$505,MATCH($B2186,'Products'!$A$6:$A$505,0))),"")))</f>
      </c>
      <c r="H2186" s="15">
        <f>IF(OR($E2186="",$G2186=""),"",$E2186*$G2186)</f>
      </c>
      <c r="I2186" s="15">
        <f>IF(AND($D2186="Out",$E2186&lt;&gt;"",$G2186&lt;&gt;""),$E2186*($G2186-IFERROR(INDEX('Products'!$E$6:$E$505,MATCH($B2186,'Products'!$A$6:$A$505,0)),0)),"")</f>
      </c>
      <c r="J2186" s="12"/>
    </row>
    <row r="2187" spans="1:10" x14ac:dyDescent="0.25">
      <c r="A2187" s="17"/>
      <c r="B2187" s="12"/>
      <c r="C2187" s="16">
        <f>IF($B2187="","",IFERROR(INDEX('Products'!$B$6:$B$505,MATCH($B2187,'Products'!$A$6:$A$505,0)),"Unknown code"))</f>
      </c>
      <c r="D2187" s="12"/>
      <c r="E2187" s="14"/>
      <c r="F2187" s="14"/>
      <c r="G2187" s="15">
        <f>IF(OR($B2187="",$D2187=""),"",IF($F2187&lt;&gt;"",$F2187,IFERROR(IF($D2187="In",INDEX('Products'!$E$6:$E$505,MATCH($B2187,'Products'!$A$6:$A$505,0)),INDEX('Products'!$F$6:$F$505,MATCH($B2187,'Products'!$A$6:$A$505,0))),"")))</f>
      </c>
      <c r="H2187" s="15">
        <f>IF(OR($E2187="",$G2187=""),"",$E2187*$G2187)</f>
      </c>
      <c r="I2187" s="15">
        <f>IF(AND($D2187="Out",$E2187&lt;&gt;"",$G2187&lt;&gt;""),$E2187*($G2187-IFERROR(INDEX('Products'!$E$6:$E$505,MATCH($B2187,'Products'!$A$6:$A$505,0)),0)),"")</f>
      </c>
      <c r="J2187" s="12"/>
    </row>
    <row r="2188" spans="1:10" x14ac:dyDescent="0.25">
      <c r="A2188" s="17"/>
      <c r="B2188" s="12"/>
      <c r="C2188" s="16">
        <f>IF($B2188="","",IFERROR(INDEX('Products'!$B$6:$B$505,MATCH($B2188,'Products'!$A$6:$A$505,0)),"Unknown code"))</f>
      </c>
      <c r="D2188" s="12"/>
      <c r="E2188" s="14"/>
      <c r="F2188" s="14"/>
      <c r="G2188" s="15">
        <f>IF(OR($B2188="",$D2188=""),"",IF($F2188&lt;&gt;"",$F2188,IFERROR(IF($D2188="In",INDEX('Products'!$E$6:$E$505,MATCH($B2188,'Products'!$A$6:$A$505,0)),INDEX('Products'!$F$6:$F$505,MATCH($B2188,'Products'!$A$6:$A$505,0))),"")))</f>
      </c>
      <c r="H2188" s="15">
        <f>IF(OR($E2188="",$G2188=""),"",$E2188*$G2188)</f>
      </c>
      <c r="I2188" s="15">
        <f>IF(AND($D2188="Out",$E2188&lt;&gt;"",$G2188&lt;&gt;""),$E2188*($G2188-IFERROR(INDEX('Products'!$E$6:$E$505,MATCH($B2188,'Products'!$A$6:$A$505,0)),0)),"")</f>
      </c>
      <c r="J2188" s="12"/>
    </row>
    <row r="2189" spans="1:10" x14ac:dyDescent="0.25">
      <c r="A2189" s="17"/>
      <c r="B2189" s="12"/>
      <c r="C2189" s="16">
        <f>IF($B2189="","",IFERROR(INDEX('Products'!$B$6:$B$505,MATCH($B2189,'Products'!$A$6:$A$505,0)),"Unknown code"))</f>
      </c>
      <c r="D2189" s="12"/>
      <c r="E2189" s="14"/>
      <c r="F2189" s="14"/>
      <c r="G2189" s="15">
        <f>IF(OR($B2189="",$D2189=""),"",IF($F2189&lt;&gt;"",$F2189,IFERROR(IF($D2189="In",INDEX('Products'!$E$6:$E$505,MATCH($B2189,'Products'!$A$6:$A$505,0)),INDEX('Products'!$F$6:$F$505,MATCH($B2189,'Products'!$A$6:$A$505,0))),"")))</f>
      </c>
      <c r="H2189" s="15">
        <f>IF(OR($E2189="",$G2189=""),"",$E2189*$G2189)</f>
      </c>
      <c r="I2189" s="15">
        <f>IF(AND($D2189="Out",$E2189&lt;&gt;"",$G2189&lt;&gt;""),$E2189*($G2189-IFERROR(INDEX('Products'!$E$6:$E$505,MATCH($B2189,'Products'!$A$6:$A$505,0)),0)),"")</f>
      </c>
      <c r="J2189" s="12"/>
    </row>
    <row r="2190" spans="1:10" x14ac:dyDescent="0.25">
      <c r="A2190" s="17"/>
      <c r="B2190" s="12"/>
      <c r="C2190" s="16">
        <f>IF($B2190="","",IFERROR(INDEX('Products'!$B$6:$B$505,MATCH($B2190,'Products'!$A$6:$A$505,0)),"Unknown code"))</f>
      </c>
      <c r="D2190" s="12"/>
      <c r="E2190" s="14"/>
      <c r="F2190" s="14"/>
      <c r="G2190" s="15">
        <f>IF(OR($B2190="",$D2190=""),"",IF($F2190&lt;&gt;"",$F2190,IFERROR(IF($D2190="In",INDEX('Products'!$E$6:$E$505,MATCH($B2190,'Products'!$A$6:$A$505,0)),INDEX('Products'!$F$6:$F$505,MATCH($B2190,'Products'!$A$6:$A$505,0))),"")))</f>
      </c>
      <c r="H2190" s="15">
        <f>IF(OR($E2190="",$G2190=""),"",$E2190*$G2190)</f>
      </c>
      <c r="I2190" s="15">
        <f>IF(AND($D2190="Out",$E2190&lt;&gt;"",$G2190&lt;&gt;""),$E2190*($G2190-IFERROR(INDEX('Products'!$E$6:$E$505,MATCH($B2190,'Products'!$A$6:$A$505,0)),0)),"")</f>
      </c>
      <c r="J2190" s="12"/>
    </row>
    <row r="2191" spans="1:10" x14ac:dyDescent="0.25">
      <c r="A2191" s="17"/>
      <c r="B2191" s="12"/>
      <c r="C2191" s="16">
        <f>IF($B2191="","",IFERROR(INDEX('Products'!$B$6:$B$505,MATCH($B2191,'Products'!$A$6:$A$505,0)),"Unknown code"))</f>
      </c>
      <c r="D2191" s="12"/>
      <c r="E2191" s="14"/>
      <c r="F2191" s="14"/>
      <c r="G2191" s="15">
        <f>IF(OR($B2191="",$D2191=""),"",IF($F2191&lt;&gt;"",$F2191,IFERROR(IF($D2191="In",INDEX('Products'!$E$6:$E$505,MATCH($B2191,'Products'!$A$6:$A$505,0)),INDEX('Products'!$F$6:$F$505,MATCH($B2191,'Products'!$A$6:$A$505,0))),"")))</f>
      </c>
      <c r="H2191" s="15">
        <f>IF(OR($E2191="",$G2191=""),"",$E2191*$G2191)</f>
      </c>
      <c r="I2191" s="15">
        <f>IF(AND($D2191="Out",$E2191&lt;&gt;"",$G2191&lt;&gt;""),$E2191*($G2191-IFERROR(INDEX('Products'!$E$6:$E$505,MATCH($B2191,'Products'!$A$6:$A$505,0)),0)),"")</f>
      </c>
      <c r="J2191" s="12"/>
    </row>
    <row r="2192" spans="1:10" x14ac:dyDescent="0.25">
      <c r="A2192" s="17"/>
      <c r="B2192" s="12"/>
      <c r="C2192" s="16">
        <f>IF($B2192="","",IFERROR(INDEX('Products'!$B$6:$B$505,MATCH($B2192,'Products'!$A$6:$A$505,0)),"Unknown code"))</f>
      </c>
      <c r="D2192" s="12"/>
      <c r="E2192" s="14"/>
      <c r="F2192" s="14"/>
      <c r="G2192" s="15">
        <f>IF(OR($B2192="",$D2192=""),"",IF($F2192&lt;&gt;"",$F2192,IFERROR(IF($D2192="In",INDEX('Products'!$E$6:$E$505,MATCH($B2192,'Products'!$A$6:$A$505,0)),INDEX('Products'!$F$6:$F$505,MATCH($B2192,'Products'!$A$6:$A$505,0))),"")))</f>
      </c>
      <c r="H2192" s="15">
        <f>IF(OR($E2192="",$G2192=""),"",$E2192*$G2192)</f>
      </c>
      <c r="I2192" s="15">
        <f>IF(AND($D2192="Out",$E2192&lt;&gt;"",$G2192&lt;&gt;""),$E2192*($G2192-IFERROR(INDEX('Products'!$E$6:$E$505,MATCH($B2192,'Products'!$A$6:$A$505,0)),0)),"")</f>
      </c>
      <c r="J2192" s="12"/>
    </row>
    <row r="2193" spans="1:10" x14ac:dyDescent="0.25">
      <c r="A2193" s="17"/>
      <c r="B2193" s="12"/>
      <c r="C2193" s="16">
        <f>IF($B2193="","",IFERROR(INDEX('Products'!$B$6:$B$505,MATCH($B2193,'Products'!$A$6:$A$505,0)),"Unknown code"))</f>
      </c>
      <c r="D2193" s="12"/>
      <c r="E2193" s="14"/>
      <c r="F2193" s="14"/>
      <c r="G2193" s="15">
        <f>IF(OR($B2193="",$D2193=""),"",IF($F2193&lt;&gt;"",$F2193,IFERROR(IF($D2193="In",INDEX('Products'!$E$6:$E$505,MATCH($B2193,'Products'!$A$6:$A$505,0)),INDEX('Products'!$F$6:$F$505,MATCH($B2193,'Products'!$A$6:$A$505,0))),"")))</f>
      </c>
      <c r="H2193" s="15">
        <f>IF(OR($E2193="",$G2193=""),"",$E2193*$G2193)</f>
      </c>
      <c r="I2193" s="15">
        <f>IF(AND($D2193="Out",$E2193&lt;&gt;"",$G2193&lt;&gt;""),$E2193*($G2193-IFERROR(INDEX('Products'!$E$6:$E$505,MATCH($B2193,'Products'!$A$6:$A$505,0)),0)),"")</f>
      </c>
      <c r="J2193" s="12"/>
    </row>
    <row r="2194" spans="1:10" x14ac:dyDescent="0.25">
      <c r="A2194" s="17"/>
      <c r="B2194" s="12"/>
      <c r="C2194" s="16">
        <f>IF($B2194="","",IFERROR(INDEX('Products'!$B$6:$B$505,MATCH($B2194,'Products'!$A$6:$A$505,0)),"Unknown code"))</f>
      </c>
      <c r="D2194" s="12"/>
      <c r="E2194" s="14"/>
      <c r="F2194" s="14"/>
      <c r="G2194" s="15">
        <f>IF(OR($B2194="",$D2194=""),"",IF($F2194&lt;&gt;"",$F2194,IFERROR(IF($D2194="In",INDEX('Products'!$E$6:$E$505,MATCH($B2194,'Products'!$A$6:$A$505,0)),INDEX('Products'!$F$6:$F$505,MATCH($B2194,'Products'!$A$6:$A$505,0))),"")))</f>
      </c>
      <c r="H2194" s="15">
        <f>IF(OR($E2194="",$G2194=""),"",$E2194*$G2194)</f>
      </c>
      <c r="I2194" s="15">
        <f>IF(AND($D2194="Out",$E2194&lt;&gt;"",$G2194&lt;&gt;""),$E2194*($G2194-IFERROR(INDEX('Products'!$E$6:$E$505,MATCH($B2194,'Products'!$A$6:$A$505,0)),0)),"")</f>
      </c>
      <c r="J2194" s="12"/>
    </row>
    <row r="2195" spans="1:10" x14ac:dyDescent="0.25">
      <c r="A2195" s="17"/>
      <c r="B2195" s="12"/>
      <c r="C2195" s="16">
        <f>IF($B2195="","",IFERROR(INDEX('Products'!$B$6:$B$505,MATCH($B2195,'Products'!$A$6:$A$505,0)),"Unknown code"))</f>
      </c>
      <c r="D2195" s="12"/>
      <c r="E2195" s="14"/>
      <c r="F2195" s="14"/>
      <c r="G2195" s="15">
        <f>IF(OR($B2195="",$D2195=""),"",IF($F2195&lt;&gt;"",$F2195,IFERROR(IF($D2195="In",INDEX('Products'!$E$6:$E$505,MATCH($B2195,'Products'!$A$6:$A$505,0)),INDEX('Products'!$F$6:$F$505,MATCH($B2195,'Products'!$A$6:$A$505,0))),"")))</f>
      </c>
      <c r="H2195" s="15">
        <f>IF(OR($E2195="",$G2195=""),"",$E2195*$G2195)</f>
      </c>
      <c r="I2195" s="15">
        <f>IF(AND($D2195="Out",$E2195&lt;&gt;"",$G2195&lt;&gt;""),$E2195*($G2195-IFERROR(INDEX('Products'!$E$6:$E$505,MATCH($B2195,'Products'!$A$6:$A$505,0)),0)),"")</f>
      </c>
      <c r="J2195" s="12"/>
    </row>
    <row r="2196" spans="1:10" x14ac:dyDescent="0.25">
      <c r="A2196" s="17"/>
      <c r="B2196" s="12"/>
      <c r="C2196" s="16">
        <f>IF($B2196="","",IFERROR(INDEX('Products'!$B$6:$B$505,MATCH($B2196,'Products'!$A$6:$A$505,0)),"Unknown code"))</f>
      </c>
      <c r="D2196" s="12"/>
      <c r="E2196" s="14"/>
      <c r="F2196" s="14"/>
      <c r="G2196" s="15">
        <f>IF(OR($B2196="",$D2196=""),"",IF($F2196&lt;&gt;"",$F2196,IFERROR(IF($D2196="In",INDEX('Products'!$E$6:$E$505,MATCH($B2196,'Products'!$A$6:$A$505,0)),INDEX('Products'!$F$6:$F$505,MATCH($B2196,'Products'!$A$6:$A$505,0))),"")))</f>
      </c>
      <c r="H2196" s="15">
        <f>IF(OR($E2196="",$G2196=""),"",$E2196*$G2196)</f>
      </c>
      <c r="I2196" s="15">
        <f>IF(AND($D2196="Out",$E2196&lt;&gt;"",$G2196&lt;&gt;""),$E2196*($G2196-IFERROR(INDEX('Products'!$E$6:$E$505,MATCH($B2196,'Products'!$A$6:$A$505,0)),0)),"")</f>
      </c>
      <c r="J2196" s="12"/>
    </row>
    <row r="2197" spans="1:10" x14ac:dyDescent="0.25">
      <c r="A2197" s="17"/>
      <c r="B2197" s="12"/>
      <c r="C2197" s="16">
        <f>IF($B2197="","",IFERROR(INDEX('Products'!$B$6:$B$505,MATCH($B2197,'Products'!$A$6:$A$505,0)),"Unknown code"))</f>
      </c>
      <c r="D2197" s="12"/>
      <c r="E2197" s="14"/>
      <c r="F2197" s="14"/>
      <c r="G2197" s="15">
        <f>IF(OR($B2197="",$D2197=""),"",IF($F2197&lt;&gt;"",$F2197,IFERROR(IF($D2197="In",INDEX('Products'!$E$6:$E$505,MATCH($B2197,'Products'!$A$6:$A$505,0)),INDEX('Products'!$F$6:$F$505,MATCH($B2197,'Products'!$A$6:$A$505,0))),"")))</f>
      </c>
      <c r="H2197" s="15">
        <f>IF(OR($E2197="",$G2197=""),"",$E2197*$G2197)</f>
      </c>
      <c r="I2197" s="15">
        <f>IF(AND($D2197="Out",$E2197&lt;&gt;"",$G2197&lt;&gt;""),$E2197*($G2197-IFERROR(INDEX('Products'!$E$6:$E$505,MATCH($B2197,'Products'!$A$6:$A$505,0)),0)),"")</f>
      </c>
      <c r="J2197" s="12"/>
    </row>
    <row r="2198" spans="1:10" x14ac:dyDescent="0.25">
      <c r="A2198" s="17"/>
      <c r="B2198" s="12"/>
      <c r="C2198" s="16">
        <f>IF($B2198="","",IFERROR(INDEX('Products'!$B$6:$B$505,MATCH($B2198,'Products'!$A$6:$A$505,0)),"Unknown code"))</f>
      </c>
      <c r="D2198" s="12"/>
      <c r="E2198" s="14"/>
      <c r="F2198" s="14"/>
      <c r="G2198" s="15">
        <f>IF(OR($B2198="",$D2198=""),"",IF($F2198&lt;&gt;"",$F2198,IFERROR(IF($D2198="In",INDEX('Products'!$E$6:$E$505,MATCH($B2198,'Products'!$A$6:$A$505,0)),INDEX('Products'!$F$6:$F$505,MATCH($B2198,'Products'!$A$6:$A$505,0))),"")))</f>
      </c>
      <c r="H2198" s="15">
        <f>IF(OR($E2198="",$G2198=""),"",$E2198*$G2198)</f>
      </c>
      <c r="I2198" s="15">
        <f>IF(AND($D2198="Out",$E2198&lt;&gt;"",$G2198&lt;&gt;""),$E2198*($G2198-IFERROR(INDEX('Products'!$E$6:$E$505,MATCH($B2198,'Products'!$A$6:$A$505,0)),0)),"")</f>
      </c>
      <c r="J2198" s="12"/>
    </row>
    <row r="2199" spans="1:10" x14ac:dyDescent="0.25">
      <c r="A2199" s="17"/>
      <c r="B2199" s="12"/>
      <c r="C2199" s="16">
        <f>IF($B2199="","",IFERROR(INDEX('Products'!$B$6:$B$505,MATCH($B2199,'Products'!$A$6:$A$505,0)),"Unknown code"))</f>
      </c>
      <c r="D2199" s="12"/>
      <c r="E2199" s="14"/>
      <c r="F2199" s="14"/>
      <c r="G2199" s="15">
        <f>IF(OR($B2199="",$D2199=""),"",IF($F2199&lt;&gt;"",$F2199,IFERROR(IF($D2199="In",INDEX('Products'!$E$6:$E$505,MATCH($B2199,'Products'!$A$6:$A$505,0)),INDEX('Products'!$F$6:$F$505,MATCH($B2199,'Products'!$A$6:$A$505,0))),"")))</f>
      </c>
      <c r="H2199" s="15">
        <f>IF(OR($E2199="",$G2199=""),"",$E2199*$G2199)</f>
      </c>
      <c r="I2199" s="15">
        <f>IF(AND($D2199="Out",$E2199&lt;&gt;"",$G2199&lt;&gt;""),$E2199*($G2199-IFERROR(INDEX('Products'!$E$6:$E$505,MATCH($B2199,'Products'!$A$6:$A$505,0)),0)),"")</f>
      </c>
      <c r="J2199" s="12"/>
    </row>
    <row r="2200" spans="1:10" x14ac:dyDescent="0.25">
      <c r="A2200" s="17"/>
      <c r="B2200" s="12"/>
      <c r="C2200" s="16">
        <f>IF($B2200="","",IFERROR(INDEX('Products'!$B$6:$B$505,MATCH($B2200,'Products'!$A$6:$A$505,0)),"Unknown code"))</f>
      </c>
      <c r="D2200" s="12"/>
      <c r="E2200" s="14"/>
      <c r="F2200" s="14"/>
      <c r="G2200" s="15">
        <f>IF(OR($B2200="",$D2200=""),"",IF($F2200&lt;&gt;"",$F2200,IFERROR(IF($D2200="In",INDEX('Products'!$E$6:$E$505,MATCH($B2200,'Products'!$A$6:$A$505,0)),INDEX('Products'!$F$6:$F$505,MATCH($B2200,'Products'!$A$6:$A$505,0))),"")))</f>
      </c>
      <c r="H2200" s="15">
        <f>IF(OR($E2200="",$G2200=""),"",$E2200*$G2200)</f>
      </c>
      <c r="I2200" s="15">
        <f>IF(AND($D2200="Out",$E2200&lt;&gt;"",$G2200&lt;&gt;""),$E2200*($G2200-IFERROR(INDEX('Products'!$E$6:$E$505,MATCH($B2200,'Products'!$A$6:$A$505,0)),0)),"")</f>
      </c>
      <c r="J2200" s="12"/>
    </row>
    <row r="2201" spans="1:10" x14ac:dyDescent="0.25">
      <c r="A2201" s="17"/>
      <c r="B2201" s="12"/>
      <c r="C2201" s="16">
        <f>IF($B2201="","",IFERROR(INDEX('Products'!$B$6:$B$505,MATCH($B2201,'Products'!$A$6:$A$505,0)),"Unknown code"))</f>
      </c>
      <c r="D2201" s="12"/>
      <c r="E2201" s="14"/>
      <c r="F2201" s="14"/>
      <c r="G2201" s="15">
        <f>IF(OR($B2201="",$D2201=""),"",IF($F2201&lt;&gt;"",$F2201,IFERROR(IF($D2201="In",INDEX('Products'!$E$6:$E$505,MATCH($B2201,'Products'!$A$6:$A$505,0)),INDEX('Products'!$F$6:$F$505,MATCH($B2201,'Products'!$A$6:$A$505,0))),"")))</f>
      </c>
      <c r="H2201" s="15">
        <f>IF(OR($E2201="",$G2201=""),"",$E2201*$G2201)</f>
      </c>
      <c r="I2201" s="15">
        <f>IF(AND($D2201="Out",$E2201&lt;&gt;"",$G2201&lt;&gt;""),$E2201*($G2201-IFERROR(INDEX('Products'!$E$6:$E$505,MATCH($B2201,'Products'!$A$6:$A$505,0)),0)),"")</f>
      </c>
      <c r="J2201" s="12"/>
    </row>
    <row r="2202" spans="1:10" x14ac:dyDescent="0.25">
      <c r="A2202" s="17"/>
      <c r="B2202" s="12"/>
      <c r="C2202" s="16">
        <f>IF($B2202="","",IFERROR(INDEX('Products'!$B$6:$B$505,MATCH($B2202,'Products'!$A$6:$A$505,0)),"Unknown code"))</f>
      </c>
      <c r="D2202" s="12"/>
      <c r="E2202" s="14"/>
      <c r="F2202" s="14"/>
      <c r="G2202" s="15">
        <f>IF(OR($B2202="",$D2202=""),"",IF($F2202&lt;&gt;"",$F2202,IFERROR(IF($D2202="In",INDEX('Products'!$E$6:$E$505,MATCH($B2202,'Products'!$A$6:$A$505,0)),INDEX('Products'!$F$6:$F$505,MATCH($B2202,'Products'!$A$6:$A$505,0))),"")))</f>
      </c>
      <c r="H2202" s="15">
        <f>IF(OR($E2202="",$G2202=""),"",$E2202*$G2202)</f>
      </c>
      <c r="I2202" s="15">
        <f>IF(AND($D2202="Out",$E2202&lt;&gt;"",$G2202&lt;&gt;""),$E2202*($G2202-IFERROR(INDEX('Products'!$E$6:$E$505,MATCH($B2202,'Products'!$A$6:$A$505,0)),0)),"")</f>
      </c>
      <c r="J2202" s="12"/>
    </row>
    <row r="2203" spans="1:10" x14ac:dyDescent="0.25">
      <c r="A2203" s="17"/>
      <c r="B2203" s="12"/>
      <c r="C2203" s="16">
        <f>IF($B2203="","",IFERROR(INDEX('Products'!$B$6:$B$505,MATCH($B2203,'Products'!$A$6:$A$505,0)),"Unknown code"))</f>
      </c>
      <c r="D2203" s="12"/>
      <c r="E2203" s="14"/>
      <c r="F2203" s="14"/>
      <c r="G2203" s="15">
        <f>IF(OR($B2203="",$D2203=""),"",IF($F2203&lt;&gt;"",$F2203,IFERROR(IF($D2203="In",INDEX('Products'!$E$6:$E$505,MATCH($B2203,'Products'!$A$6:$A$505,0)),INDEX('Products'!$F$6:$F$505,MATCH($B2203,'Products'!$A$6:$A$505,0))),"")))</f>
      </c>
      <c r="H2203" s="15">
        <f>IF(OR($E2203="",$G2203=""),"",$E2203*$G2203)</f>
      </c>
      <c r="I2203" s="15">
        <f>IF(AND($D2203="Out",$E2203&lt;&gt;"",$G2203&lt;&gt;""),$E2203*($G2203-IFERROR(INDEX('Products'!$E$6:$E$505,MATCH($B2203,'Products'!$A$6:$A$505,0)),0)),"")</f>
      </c>
      <c r="J2203" s="12"/>
    </row>
    <row r="2204" spans="1:10" x14ac:dyDescent="0.25">
      <c r="A2204" s="17"/>
      <c r="B2204" s="12"/>
      <c r="C2204" s="16">
        <f>IF($B2204="","",IFERROR(INDEX('Products'!$B$6:$B$505,MATCH($B2204,'Products'!$A$6:$A$505,0)),"Unknown code"))</f>
      </c>
      <c r="D2204" s="12"/>
      <c r="E2204" s="14"/>
      <c r="F2204" s="14"/>
      <c r="G2204" s="15">
        <f>IF(OR($B2204="",$D2204=""),"",IF($F2204&lt;&gt;"",$F2204,IFERROR(IF($D2204="In",INDEX('Products'!$E$6:$E$505,MATCH($B2204,'Products'!$A$6:$A$505,0)),INDEX('Products'!$F$6:$F$505,MATCH($B2204,'Products'!$A$6:$A$505,0))),"")))</f>
      </c>
      <c r="H2204" s="15">
        <f>IF(OR($E2204="",$G2204=""),"",$E2204*$G2204)</f>
      </c>
      <c r="I2204" s="15">
        <f>IF(AND($D2204="Out",$E2204&lt;&gt;"",$G2204&lt;&gt;""),$E2204*($G2204-IFERROR(INDEX('Products'!$E$6:$E$505,MATCH($B2204,'Products'!$A$6:$A$505,0)),0)),"")</f>
      </c>
      <c r="J2204" s="12"/>
    </row>
    <row r="2205" spans="1:10" x14ac:dyDescent="0.25">
      <c r="A2205" s="17"/>
      <c r="B2205" s="12"/>
      <c r="C2205" s="16">
        <f>IF($B2205="","",IFERROR(INDEX('Products'!$B$6:$B$505,MATCH($B2205,'Products'!$A$6:$A$505,0)),"Unknown code"))</f>
      </c>
      <c r="D2205" s="12"/>
      <c r="E2205" s="14"/>
      <c r="F2205" s="14"/>
      <c r="G2205" s="15">
        <f>IF(OR($B2205="",$D2205=""),"",IF($F2205&lt;&gt;"",$F2205,IFERROR(IF($D2205="In",INDEX('Products'!$E$6:$E$505,MATCH($B2205,'Products'!$A$6:$A$505,0)),INDEX('Products'!$F$6:$F$505,MATCH($B2205,'Products'!$A$6:$A$505,0))),"")))</f>
      </c>
      <c r="H2205" s="15">
        <f>IF(OR($E2205="",$G2205=""),"",$E2205*$G2205)</f>
      </c>
      <c r="I2205" s="15">
        <f>IF(AND($D2205="Out",$E2205&lt;&gt;"",$G2205&lt;&gt;""),$E2205*($G2205-IFERROR(INDEX('Products'!$E$6:$E$505,MATCH($B2205,'Products'!$A$6:$A$505,0)),0)),"")</f>
      </c>
      <c r="J2205" s="12"/>
    </row>
    <row r="2206" spans="1:10" x14ac:dyDescent="0.25">
      <c r="A2206" s="17"/>
      <c r="B2206" s="12"/>
      <c r="C2206" s="16">
        <f>IF($B2206="","",IFERROR(INDEX('Products'!$B$6:$B$505,MATCH($B2206,'Products'!$A$6:$A$505,0)),"Unknown code"))</f>
      </c>
      <c r="D2206" s="12"/>
      <c r="E2206" s="14"/>
      <c r="F2206" s="14"/>
      <c r="G2206" s="15">
        <f>IF(OR($B2206="",$D2206=""),"",IF($F2206&lt;&gt;"",$F2206,IFERROR(IF($D2206="In",INDEX('Products'!$E$6:$E$505,MATCH($B2206,'Products'!$A$6:$A$505,0)),INDEX('Products'!$F$6:$F$505,MATCH($B2206,'Products'!$A$6:$A$505,0))),"")))</f>
      </c>
      <c r="H2206" s="15">
        <f>IF(OR($E2206="",$G2206=""),"",$E2206*$G2206)</f>
      </c>
      <c r="I2206" s="15">
        <f>IF(AND($D2206="Out",$E2206&lt;&gt;"",$G2206&lt;&gt;""),$E2206*($G2206-IFERROR(INDEX('Products'!$E$6:$E$505,MATCH($B2206,'Products'!$A$6:$A$505,0)),0)),"")</f>
      </c>
      <c r="J2206" s="12"/>
    </row>
    <row r="2207" spans="1:10" x14ac:dyDescent="0.25">
      <c r="A2207" s="17"/>
      <c r="B2207" s="12"/>
      <c r="C2207" s="16">
        <f>IF($B2207="","",IFERROR(INDEX('Products'!$B$6:$B$505,MATCH($B2207,'Products'!$A$6:$A$505,0)),"Unknown code"))</f>
      </c>
      <c r="D2207" s="12"/>
      <c r="E2207" s="14"/>
      <c r="F2207" s="14"/>
      <c r="G2207" s="15">
        <f>IF(OR($B2207="",$D2207=""),"",IF($F2207&lt;&gt;"",$F2207,IFERROR(IF($D2207="In",INDEX('Products'!$E$6:$E$505,MATCH($B2207,'Products'!$A$6:$A$505,0)),INDEX('Products'!$F$6:$F$505,MATCH($B2207,'Products'!$A$6:$A$505,0))),"")))</f>
      </c>
      <c r="H2207" s="15">
        <f>IF(OR($E2207="",$G2207=""),"",$E2207*$G2207)</f>
      </c>
      <c r="I2207" s="15">
        <f>IF(AND($D2207="Out",$E2207&lt;&gt;"",$G2207&lt;&gt;""),$E2207*($G2207-IFERROR(INDEX('Products'!$E$6:$E$505,MATCH($B2207,'Products'!$A$6:$A$505,0)),0)),"")</f>
      </c>
      <c r="J2207" s="12"/>
    </row>
    <row r="2208" spans="1:10" x14ac:dyDescent="0.25">
      <c r="A2208" s="17"/>
      <c r="B2208" s="12"/>
      <c r="C2208" s="16">
        <f>IF($B2208="","",IFERROR(INDEX('Products'!$B$6:$B$505,MATCH($B2208,'Products'!$A$6:$A$505,0)),"Unknown code"))</f>
      </c>
      <c r="D2208" s="12"/>
      <c r="E2208" s="14"/>
      <c r="F2208" s="14"/>
      <c r="G2208" s="15">
        <f>IF(OR($B2208="",$D2208=""),"",IF($F2208&lt;&gt;"",$F2208,IFERROR(IF($D2208="In",INDEX('Products'!$E$6:$E$505,MATCH($B2208,'Products'!$A$6:$A$505,0)),INDEX('Products'!$F$6:$F$505,MATCH($B2208,'Products'!$A$6:$A$505,0))),"")))</f>
      </c>
      <c r="H2208" s="15">
        <f>IF(OR($E2208="",$G2208=""),"",$E2208*$G2208)</f>
      </c>
      <c r="I2208" s="15">
        <f>IF(AND($D2208="Out",$E2208&lt;&gt;"",$G2208&lt;&gt;""),$E2208*($G2208-IFERROR(INDEX('Products'!$E$6:$E$505,MATCH($B2208,'Products'!$A$6:$A$505,0)),0)),"")</f>
      </c>
      <c r="J2208" s="12"/>
    </row>
    <row r="2209" spans="1:10" x14ac:dyDescent="0.25">
      <c r="A2209" s="17"/>
      <c r="B2209" s="12"/>
      <c r="C2209" s="16">
        <f>IF($B2209="","",IFERROR(INDEX('Products'!$B$6:$B$505,MATCH($B2209,'Products'!$A$6:$A$505,0)),"Unknown code"))</f>
      </c>
      <c r="D2209" s="12"/>
      <c r="E2209" s="14"/>
      <c r="F2209" s="14"/>
      <c r="G2209" s="15">
        <f>IF(OR($B2209="",$D2209=""),"",IF($F2209&lt;&gt;"",$F2209,IFERROR(IF($D2209="In",INDEX('Products'!$E$6:$E$505,MATCH($B2209,'Products'!$A$6:$A$505,0)),INDEX('Products'!$F$6:$F$505,MATCH($B2209,'Products'!$A$6:$A$505,0))),"")))</f>
      </c>
      <c r="H2209" s="15">
        <f>IF(OR($E2209="",$G2209=""),"",$E2209*$G2209)</f>
      </c>
      <c r="I2209" s="15">
        <f>IF(AND($D2209="Out",$E2209&lt;&gt;"",$G2209&lt;&gt;""),$E2209*($G2209-IFERROR(INDEX('Products'!$E$6:$E$505,MATCH($B2209,'Products'!$A$6:$A$505,0)),0)),"")</f>
      </c>
      <c r="J2209" s="12"/>
    </row>
    <row r="2210" spans="1:10" x14ac:dyDescent="0.25">
      <c r="A2210" s="17"/>
      <c r="B2210" s="12"/>
      <c r="C2210" s="16">
        <f>IF($B2210="","",IFERROR(INDEX('Products'!$B$6:$B$505,MATCH($B2210,'Products'!$A$6:$A$505,0)),"Unknown code"))</f>
      </c>
      <c r="D2210" s="12"/>
      <c r="E2210" s="14"/>
      <c r="F2210" s="14"/>
      <c r="G2210" s="15">
        <f>IF(OR($B2210="",$D2210=""),"",IF($F2210&lt;&gt;"",$F2210,IFERROR(IF($D2210="In",INDEX('Products'!$E$6:$E$505,MATCH($B2210,'Products'!$A$6:$A$505,0)),INDEX('Products'!$F$6:$F$505,MATCH($B2210,'Products'!$A$6:$A$505,0))),"")))</f>
      </c>
      <c r="H2210" s="15">
        <f>IF(OR($E2210="",$G2210=""),"",$E2210*$G2210)</f>
      </c>
      <c r="I2210" s="15">
        <f>IF(AND($D2210="Out",$E2210&lt;&gt;"",$G2210&lt;&gt;""),$E2210*($G2210-IFERROR(INDEX('Products'!$E$6:$E$505,MATCH($B2210,'Products'!$A$6:$A$505,0)),0)),"")</f>
      </c>
      <c r="J2210" s="12"/>
    </row>
    <row r="2211" spans="1:10" x14ac:dyDescent="0.25">
      <c r="A2211" s="17"/>
      <c r="B2211" s="12"/>
      <c r="C2211" s="16">
        <f>IF($B2211="","",IFERROR(INDEX('Products'!$B$6:$B$505,MATCH($B2211,'Products'!$A$6:$A$505,0)),"Unknown code"))</f>
      </c>
      <c r="D2211" s="12"/>
      <c r="E2211" s="14"/>
      <c r="F2211" s="14"/>
      <c r="G2211" s="15">
        <f>IF(OR($B2211="",$D2211=""),"",IF($F2211&lt;&gt;"",$F2211,IFERROR(IF($D2211="In",INDEX('Products'!$E$6:$E$505,MATCH($B2211,'Products'!$A$6:$A$505,0)),INDEX('Products'!$F$6:$F$505,MATCH($B2211,'Products'!$A$6:$A$505,0))),"")))</f>
      </c>
      <c r="H2211" s="15">
        <f>IF(OR($E2211="",$G2211=""),"",$E2211*$G2211)</f>
      </c>
      <c r="I2211" s="15">
        <f>IF(AND($D2211="Out",$E2211&lt;&gt;"",$G2211&lt;&gt;""),$E2211*($G2211-IFERROR(INDEX('Products'!$E$6:$E$505,MATCH($B2211,'Products'!$A$6:$A$505,0)),0)),"")</f>
      </c>
      <c r="J2211" s="12"/>
    </row>
    <row r="2212" spans="1:10" x14ac:dyDescent="0.25">
      <c r="A2212" s="17"/>
      <c r="B2212" s="12"/>
      <c r="C2212" s="16">
        <f>IF($B2212="","",IFERROR(INDEX('Products'!$B$6:$B$505,MATCH($B2212,'Products'!$A$6:$A$505,0)),"Unknown code"))</f>
      </c>
      <c r="D2212" s="12"/>
      <c r="E2212" s="14"/>
      <c r="F2212" s="14"/>
      <c r="G2212" s="15">
        <f>IF(OR($B2212="",$D2212=""),"",IF($F2212&lt;&gt;"",$F2212,IFERROR(IF($D2212="In",INDEX('Products'!$E$6:$E$505,MATCH($B2212,'Products'!$A$6:$A$505,0)),INDEX('Products'!$F$6:$F$505,MATCH($B2212,'Products'!$A$6:$A$505,0))),"")))</f>
      </c>
      <c r="H2212" s="15">
        <f>IF(OR($E2212="",$G2212=""),"",$E2212*$G2212)</f>
      </c>
      <c r="I2212" s="15">
        <f>IF(AND($D2212="Out",$E2212&lt;&gt;"",$G2212&lt;&gt;""),$E2212*($G2212-IFERROR(INDEX('Products'!$E$6:$E$505,MATCH($B2212,'Products'!$A$6:$A$505,0)),0)),"")</f>
      </c>
      <c r="J2212" s="12"/>
    </row>
    <row r="2213" spans="1:10" x14ac:dyDescent="0.25">
      <c r="A2213" s="17"/>
      <c r="B2213" s="12"/>
      <c r="C2213" s="16">
        <f>IF($B2213="","",IFERROR(INDEX('Products'!$B$6:$B$505,MATCH($B2213,'Products'!$A$6:$A$505,0)),"Unknown code"))</f>
      </c>
      <c r="D2213" s="12"/>
      <c r="E2213" s="14"/>
      <c r="F2213" s="14"/>
      <c r="G2213" s="15">
        <f>IF(OR($B2213="",$D2213=""),"",IF($F2213&lt;&gt;"",$F2213,IFERROR(IF($D2213="In",INDEX('Products'!$E$6:$E$505,MATCH($B2213,'Products'!$A$6:$A$505,0)),INDEX('Products'!$F$6:$F$505,MATCH($B2213,'Products'!$A$6:$A$505,0))),"")))</f>
      </c>
      <c r="H2213" s="15">
        <f>IF(OR($E2213="",$G2213=""),"",$E2213*$G2213)</f>
      </c>
      <c r="I2213" s="15">
        <f>IF(AND($D2213="Out",$E2213&lt;&gt;"",$G2213&lt;&gt;""),$E2213*($G2213-IFERROR(INDEX('Products'!$E$6:$E$505,MATCH($B2213,'Products'!$A$6:$A$505,0)),0)),"")</f>
      </c>
      <c r="J2213" s="12"/>
    </row>
    <row r="2214" spans="1:10" x14ac:dyDescent="0.25">
      <c r="A2214" s="17"/>
      <c r="B2214" s="12"/>
      <c r="C2214" s="16">
        <f>IF($B2214="","",IFERROR(INDEX('Products'!$B$6:$B$505,MATCH($B2214,'Products'!$A$6:$A$505,0)),"Unknown code"))</f>
      </c>
      <c r="D2214" s="12"/>
      <c r="E2214" s="14"/>
      <c r="F2214" s="14"/>
      <c r="G2214" s="15">
        <f>IF(OR($B2214="",$D2214=""),"",IF($F2214&lt;&gt;"",$F2214,IFERROR(IF($D2214="In",INDEX('Products'!$E$6:$E$505,MATCH($B2214,'Products'!$A$6:$A$505,0)),INDEX('Products'!$F$6:$F$505,MATCH($B2214,'Products'!$A$6:$A$505,0))),"")))</f>
      </c>
      <c r="H2214" s="15">
        <f>IF(OR($E2214="",$G2214=""),"",$E2214*$G2214)</f>
      </c>
      <c r="I2214" s="15">
        <f>IF(AND($D2214="Out",$E2214&lt;&gt;"",$G2214&lt;&gt;""),$E2214*($G2214-IFERROR(INDEX('Products'!$E$6:$E$505,MATCH($B2214,'Products'!$A$6:$A$505,0)),0)),"")</f>
      </c>
      <c r="J2214" s="12"/>
    </row>
    <row r="2215" spans="1:10" x14ac:dyDescent="0.25">
      <c r="A2215" s="17"/>
      <c r="B2215" s="12"/>
      <c r="C2215" s="16">
        <f>IF($B2215="","",IFERROR(INDEX('Products'!$B$6:$B$505,MATCH($B2215,'Products'!$A$6:$A$505,0)),"Unknown code"))</f>
      </c>
      <c r="D2215" s="12"/>
      <c r="E2215" s="14"/>
      <c r="F2215" s="14"/>
      <c r="G2215" s="15">
        <f>IF(OR($B2215="",$D2215=""),"",IF($F2215&lt;&gt;"",$F2215,IFERROR(IF($D2215="In",INDEX('Products'!$E$6:$E$505,MATCH($B2215,'Products'!$A$6:$A$505,0)),INDEX('Products'!$F$6:$F$505,MATCH($B2215,'Products'!$A$6:$A$505,0))),"")))</f>
      </c>
      <c r="H2215" s="15">
        <f>IF(OR($E2215="",$G2215=""),"",$E2215*$G2215)</f>
      </c>
      <c r="I2215" s="15">
        <f>IF(AND($D2215="Out",$E2215&lt;&gt;"",$G2215&lt;&gt;""),$E2215*($G2215-IFERROR(INDEX('Products'!$E$6:$E$505,MATCH($B2215,'Products'!$A$6:$A$505,0)),0)),"")</f>
      </c>
      <c r="J2215" s="12"/>
    </row>
    <row r="2216" spans="1:10" x14ac:dyDescent="0.25">
      <c r="A2216" s="17"/>
      <c r="B2216" s="12"/>
      <c r="C2216" s="16">
        <f>IF($B2216="","",IFERROR(INDEX('Products'!$B$6:$B$505,MATCH($B2216,'Products'!$A$6:$A$505,0)),"Unknown code"))</f>
      </c>
      <c r="D2216" s="12"/>
      <c r="E2216" s="14"/>
      <c r="F2216" s="14"/>
      <c r="G2216" s="15">
        <f>IF(OR($B2216="",$D2216=""),"",IF($F2216&lt;&gt;"",$F2216,IFERROR(IF($D2216="In",INDEX('Products'!$E$6:$E$505,MATCH($B2216,'Products'!$A$6:$A$505,0)),INDEX('Products'!$F$6:$F$505,MATCH($B2216,'Products'!$A$6:$A$505,0))),"")))</f>
      </c>
      <c r="H2216" s="15">
        <f>IF(OR($E2216="",$G2216=""),"",$E2216*$G2216)</f>
      </c>
      <c r="I2216" s="15">
        <f>IF(AND($D2216="Out",$E2216&lt;&gt;"",$G2216&lt;&gt;""),$E2216*($G2216-IFERROR(INDEX('Products'!$E$6:$E$505,MATCH($B2216,'Products'!$A$6:$A$505,0)),0)),"")</f>
      </c>
      <c r="J2216" s="12"/>
    </row>
    <row r="2217" spans="1:10" x14ac:dyDescent="0.25">
      <c r="A2217" s="17"/>
      <c r="B2217" s="12"/>
      <c r="C2217" s="16">
        <f>IF($B2217="","",IFERROR(INDEX('Products'!$B$6:$B$505,MATCH($B2217,'Products'!$A$6:$A$505,0)),"Unknown code"))</f>
      </c>
      <c r="D2217" s="12"/>
      <c r="E2217" s="14"/>
      <c r="F2217" s="14"/>
      <c r="G2217" s="15">
        <f>IF(OR($B2217="",$D2217=""),"",IF($F2217&lt;&gt;"",$F2217,IFERROR(IF($D2217="In",INDEX('Products'!$E$6:$E$505,MATCH($B2217,'Products'!$A$6:$A$505,0)),INDEX('Products'!$F$6:$F$505,MATCH($B2217,'Products'!$A$6:$A$505,0))),"")))</f>
      </c>
      <c r="H2217" s="15">
        <f>IF(OR($E2217="",$G2217=""),"",$E2217*$G2217)</f>
      </c>
      <c r="I2217" s="15">
        <f>IF(AND($D2217="Out",$E2217&lt;&gt;"",$G2217&lt;&gt;""),$E2217*($G2217-IFERROR(INDEX('Products'!$E$6:$E$505,MATCH($B2217,'Products'!$A$6:$A$505,0)),0)),"")</f>
      </c>
      <c r="J2217" s="12"/>
    </row>
    <row r="2218" spans="1:10" x14ac:dyDescent="0.25">
      <c r="A2218" s="17"/>
      <c r="B2218" s="12"/>
      <c r="C2218" s="16">
        <f>IF($B2218="","",IFERROR(INDEX('Products'!$B$6:$B$505,MATCH($B2218,'Products'!$A$6:$A$505,0)),"Unknown code"))</f>
      </c>
      <c r="D2218" s="12"/>
      <c r="E2218" s="14"/>
      <c r="F2218" s="14"/>
      <c r="G2218" s="15">
        <f>IF(OR($B2218="",$D2218=""),"",IF($F2218&lt;&gt;"",$F2218,IFERROR(IF($D2218="In",INDEX('Products'!$E$6:$E$505,MATCH($B2218,'Products'!$A$6:$A$505,0)),INDEX('Products'!$F$6:$F$505,MATCH($B2218,'Products'!$A$6:$A$505,0))),"")))</f>
      </c>
      <c r="H2218" s="15">
        <f>IF(OR($E2218="",$G2218=""),"",$E2218*$G2218)</f>
      </c>
      <c r="I2218" s="15">
        <f>IF(AND($D2218="Out",$E2218&lt;&gt;"",$G2218&lt;&gt;""),$E2218*($G2218-IFERROR(INDEX('Products'!$E$6:$E$505,MATCH($B2218,'Products'!$A$6:$A$505,0)),0)),"")</f>
      </c>
      <c r="J2218" s="12"/>
    </row>
    <row r="2219" spans="1:10" x14ac:dyDescent="0.25">
      <c r="A2219" s="17"/>
      <c r="B2219" s="12"/>
      <c r="C2219" s="16">
        <f>IF($B2219="","",IFERROR(INDEX('Products'!$B$6:$B$505,MATCH($B2219,'Products'!$A$6:$A$505,0)),"Unknown code"))</f>
      </c>
      <c r="D2219" s="12"/>
      <c r="E2219" s="14"/>
      <c r="F2219" s="14"/>
      <c r="G2219" s="15">
        <f>IF(OR($B2219="",$D2219=""),"",IF($F2219&lt;&gt;"",$F2219,IFERROR(IF($D2219="In",INDEX('Products'!$E$6:$E$505,MATCH($B2219,'Products'!$A$6:$A$505,0)),INDEX('Products'!$F$6:$F$505,MATCH($B2219,'Products'!$A$6:$A$505,0))),"")))</f>
      </c>
      <c r="H2219" s="15">
        <f>IF(OR($E2219="",$G2219=""),"",$E2219*$G2219)</f>
      </c>
      <c r="I2219" s="15">
        <f>IF(AND($D2219="Out",$E2219&lt;&gt;"",$G2219&lt;&gt;""),$E2219*($G2219-IFERROR(INDEX('Products'!$E$6:$E$505,MATCH($B2219,'Products'!$A$6:$A$505,0)),0)),"")</f>
      </c>
      <c r="J2219" s="12"/>
    </row>
    <row r="2220" spans="1:10" x14ac:dyDescent="0.25">
      <c r="A2220" s="17"/>
      <c r="B2220" s="12"/>
      <c r="C2220" s="16">
        <f>IF($B2220="","",IFERROR(INDEX('Products'!$B$6:$B$505,MATCH($B2220,'Products'!$A$6:$A$505,0)),"Unknown code"))</f>
      </c>
      <c r="D2220" s="12"/>
      <c r="E2220" s="14"/>
      <c r="F2220" s="14"/>
      <c r="G2220" s="15">
        <f>IF(OR($B2220="",$D2220=""),"",IF($F2220&lt;&gt;"",$F2220,IFERROR(IF($D2220="In",INDEX('Products'!$E$6:$E$505,MATCH($B2220,'Products'!$A$6:$A$505,0)),INDEX('Products'!$F$6:$F$505,MATCH($B2220,'Products'!$A$6:$A$505,0))),"")))</f>
      </c>
      <c r="H2220" s="15">
        <f>IF(OR($E2220="",$G2220=""),"",$E2220*$G2220)</f>
      </c>
      <c r="I2220" s="15">
        <f>IF(AND($D2220="Out",$E2220&lt;&gt;"",$G2220&lt;&gt;""),$E2220*($G2220-IFERROR(INDEX('Products'!$E$6:$E$505,MATCH($B2220,'Products'!$A$6:$A$505,0)),0)),"")</f>
      </c>
      <c r="J2220" s="12"/>
    </row>
    <row r="2221" spans="1:10" x14ac:dyDescent="0.25">
      <c r="A2221" s="17"/>
      <c r="B2221" s="12"/>
      <c r="C2221" s="16">
        <f>IF($B2221="","",IFERROR(INDEX('Products'!$B$6:$B$505,MATCH($B2221,'Products'!$A$6:$A$505,0)),"Unknown code"))</f>
      </c>
      <c r="D2221" s="12"/>
      <c r="E2221" s="14"/>
      <c r="F2221" s="14"/>
      <c r="G2221" s="15">
        <f>IF(OR($B2221="",$D2221=""),"",IF($F2221&lt;&gt;"",$F2221,IFERROR(IF($D2221="In",INDEX('Products'!$E$6:$E$505,MATCH($B2221,'Products'!$A$6:$A$505,0)),INDEX('Products'!$F$6:$F$505,MATCH($B2221,'Products'!$A$6:$A$505,0))),"")))</f>
      </c>
      <c r="H2221" s="15">
        <f>IF(OR($E2221="",$G2221=""),"",$E2221*$G2221)</f>
      </c>
      <c r="I2221" s="15">
        <f>IF(AND($D2221="Out",$E2221&lt;&gt;"",$G2221&lt;&gt;""),$E2221*($G2221-IFERROR(INDEX('Products'!$E$6:$E$505,MATCH($B2221,'Products'!$A$6:$A$505,0)),0)),"")</f>
      </c>
      <c r="J2221" s="12"/>
    </row>
    <row r="2222" spans="1:10" x14ac:dyDescent="0.25">
      <c r="A2222" s="17"/>
      <c r="B2222" s="12"/>
      <c r="C2222" s="16">
        <f>IF($B2222="","",IFERROR(INDEX('Products'!$B$6:$B$505,MATCH($B2222,'Products'!$A$6:$A$505,0)),"Unknown code"))</f>
      </c>
      <c r="D2222" s="12"/>
      <c r="E2222" s="14"/>
      <c r="F2222" s="14"/>
      <c r="G2222" s="15">
        <f>IF(OR($B2222="",$D2222=""),"",IF($F2222&lt;&gt;"",$F2222,IFERROR(IF($D2222="In",INDEX('Products'!$E$6:$E$505,MATCH($B2222,'Products'!$A$6:$A$505,0)),INDEX('Products'!$F$6:$F$505,MATCH($B2222,'Products'!$A$6:$A$505,0))),"")))</f>
      </c>
      <c r="H2222" s="15">
        <f>IF(OR($E2222="",$G2222=""),"",$E2222*$G2222)</f>
      </c>
      <c r="I2222" s="15">
        <f>IF(AND($D2222="Out",$E2222&lt;&gt;"",$G2222&lt;&gt;""),$E2222*($G2222-IFERROR(INDEX('Products'!$E$6:$E$505,MATCH($B2222,'Products'!$A$6:$A$505,0)),0)),"")</f>
      </c>
      <c r="J2222" s="12"/>
    </row>
    <row r="2223" spans="1:10" x14ac:dyDescent="0.25">
      <c r="A2223" s="17"/>
      <c r="B2223" s="12"/>
      <c r="C2223" s="16">
        <f>IF($B2223="","",IFERROR(INDEX('Products'!$B$6:$B$505,MATCH($B2223,'Products'!$A$6:$A$505,0)),"Unknown code"))</f>
      </c>
      <c r="D2223" s="12"/>
      <c r="E2223" s="14"/>
      <c r="F2223" s="14"/>
      <c r="G2223" s="15">
        <f>IF(OR($B2223="",$D2223=""),"",IF($F2223&lt;&gt;"",$F2223,IFERROR(IF($D2223="In",INDEX('Products'!$E$6:$E$505,MATCH($B2223,'Products'!$A$6:$A$505,0)),INDEX('Products'!$F$6:$F$505,MATCH($B2223,'Products'!$A$6:$A$505,0))),"")))</f>
      </c>
      <c r="H2223" s="15">
        <f>IF(OR($E2223="",$G2223=""),"",$E2223*$G2223)</f>
      </c>
      <c r="I2223" s="15">
        <f>IF(AND($D2223="Out",$E2223&lt;&gt;"",$G2223&lt;&gt;""),$E2223*($G2223-IFERROR(INDEX('Products'!$E$6:$E$505,MATCH($B2223,'Products'!$A$6:$A$505,0)),0)),"")</f>
      </c>
      <c r="J2223" s="12"/>
    </row>
    <row r="2224" spans="1:10" x14ac:dyDescent="0.25">
      <c r="A2224" s="17"/>
      <c r="B2224" s="12"/>
      <c r="C2224" s="16">
        <f>IF($B2224="","",IFERROR(INDEX('Products'!$B$6:$B$505,MATCH($B2224,'Products'!$A$6:$A$505,0)),"Unknown code"))</f>
      </c>
      <c r="D2224" s="12"/>
      <c r="E2224" s="14"/>
      <c r="F2224" s="14"/>
      <c r="G2224" s="15">
        <f>IF(OR($B2224="",$D2224=""),"",IF($F2224&lt;&gt;"",$F2224,IFERROR(IF($D2224="In",INDEX('Products'!$E$6:$E$505,MATCH($B2224,'Products'!$A$6:$A$505,0)),INDEX('Products'!$F$6:$F$505,MATCH($B2224,'Products'!$A$6:$A$505,0))),"")))</f>
      </c>
      <c r="H2224" s="15">
        <f>IF(OR($E2224="",$G2224=""),"",$E2224*$G2224)</f>
      </c>
      <c r="I2224" s="15">
        <f>IF(AND($D2224="Out",$E2224&lt;&gt;"",$G2224&lt;&gt;""),$E2224*($G2224-IFERROR(INDEX('Products'!$E$6:$E$505,MATCH($B2224,'Products'!$A$6:$A$505,0)),0)),"")</f>
      </c>
      <c r="J2224" s="12"/>
    </row>
    <row r="2225" spans="1:10" x14ac:dyDescent="0.25">
      <c r="A2225" s="17"/>
      <c r="B2225" s="12"/>
      <c r="C2225" s="16">
        <f>IF($B2225="","",IFERROR(INDEX('Products'!$B$6:$B$505,MATCH($B2225,'Products'!$A$6:$A$505,0)),"Unknown code"))</f>
      </c>
      <c r="D2225" s="12"/>
      <c r="E2225" s="14"/>
      <c r="F2225" s="14"/>
      <c r="G2225" s="15">
        <f>IF(OR($B2225="",$D2225=""),"",IF($F2225&lt;&gt;"",$F2225,IFERROR(IF($D2225="In",INDEX('Products'!$E$6:$E$505,MATCH($B2225,'Products'!$A$6:$A$505,0)),INDEX('Products'!$F$6:$F$505,MATCH($B2225,'Products'!$A$6:$A$505,0))),"")))</f>
      </c>
      <c r="H2225" s="15">
        <f>IF(OR($E2225="",$G2225=""),"",$E2225*$G2225)</f>
      </c>
      <c r="I2225" s="15">
        <f>IF(AND($D2225="Out",$E2225&lt;&gt;"",$G2225&lt;&gt;""),$E2225*($G2225-IFERROR(INDEX('Products'!$E$6:$E$505,MATCH($B2225,'Products'!$A$6:$A$505,0)),0)),"")</f>
      </c>
      <c r="J2225" s="12"/>
    </row>
    <row r="2226" spans="1:10" x14ac:dyDescent="0.25">
      <c r="A2226" s="17"/>
      <c r="B2226" s="12"/>
      <c r="C2226" s="16">
        <f>IF($B2226="","",IFERROR(INDEX('Products'!$B$6:$B$505,MATCH($B2226,'Products'!$A$6:$A$505,0)),"Unknown code"))</f>
      </c>
      <c r="D2226" s="12"/>
      <c r="E2226" s="14"/>
      <c r="F2226" s="14"/>
      <c r="G2226" s="15">
        <f>IF(OR($B2226="",$D2226=""),"",IF($F2226&lt;&gt;"",$F2226,IFERROR(IF($D2226="In",INDEX('Products'!$E$6:$E$505,MATCH($B2226,'Products'!$A$6:$A$505,0)),INDEX('Products'!$F$6:$F$505,MATCH($B2226,'Products'!$A$6:$A$505,0))),"")))</f>
      </c>
      <c r="H2226" s="15">
        <f>IF(OR($E2226="",$G2226=""),"",$E2226*$G2226)</f>
      </c>
      <c r="I2226" s="15">
        <f>IF(AND($D2226="Out",$E2226&lt;&gt;"",$G2226&lt;&gt;""),$E2226*($G2226-IFERROR(INDEX('Products'!$E$6:$E$505,MATCH($B2226,'Products'!$A$6:$A$505,0)),0)),"")</f>
      </c>
      <c r="J2226" s="12"/>
    </row>
    <row r="2227" spans="1:10" x14ac:dyDescent="0.25">
      <c r="A2227" s="17"/>
      <c r="B2227" s="12"/>
      <c r="C2227" s="16">
        <f>IF($B2227="","",IFERROR(INDEX('Products'!$B$6:$B$505,MATCH($B2227,'Products'!$A$6:$A$505,0)),"Unknown code"))</f>
      </c>
      <c r="D2227" s="12"/>
      <c r="E2227" s="14"/>
      <c r="F2227" s="14"/>
      <c r="G2227" s="15">
        <f>IF(OR($B2227="",$D2227=""),"",IF($F2227&lt;&gt;"",$F2227,IFERROR(IF($D2227="In",INDEX('Products'!$E$6:$E$505,MATCH($B2227,'Products'!$A$6:$A$505,0)),INDEX('Products'!$F$6:$F$505,MATCH($B2227,'Products'!$A$6:$A$505,0))),"")))</f>
      </c>
      <c r="H2227" s="15">
        <f>IF(OR($E2227="",$G2227=""),"",$E2227*$G2227)</f>
      </c>
      <c r="I2227" s="15">
        <f>IF(AND($D2227="Out",$E2227&lt;&gt;"",$G2227&lt;&gt;""),$E2227*($G2227-IFERROR(INDEX('Products'!$E$6:$E$505,MATCH($B2227,'Products'!$A$6:$A$505,0)),0)),"")</f>
      </c>
      <c r="J2227" s="12"/>
    </row>
    <row r="2228" spans="1:10" x14ac:dyDescent="0.25">
      <c r="A2228" s="17"/>
      <c r="B2228" s="12"/>
      <c r="C2228" s="16">
        <f>IF($B2228="","",IFERROR(INDEX('Products'!$B$6:$B$505,MATCH($B2228,'Products'!$A$6:$A$505,0)),"Unknown code"))</f>
      </c>
      <c r="D2228" s="12"/>
      <c r="E2228" s="14"/>
      <c r="F2228" s="14"/>
      <c r="G2228" s="15">
        <f>IF(OR($B2228="",$D2228=""),"",IF($F2228&lt;&gt;"",$F2228,IFERROR(IF($D2228="In",INDEX('Products'!$E$6:$E$505,MATCH($B2228,'Products'!$A$6:$A$505,0)),INDEX('Products'!$F$6:$F$505,MATCH($B2228,'Products'!$A$6:$A$505,0))),"")))</f>
      </c>
      <c r="H2228" s="15">
        <f>IF(OR($E2228="",$G2228=""),"",$E2228*$G2228)</f>
      </c>
      <c r="I2228" s="15">
        <f>IF(AND($D2228="Out",$E2228&lt;&gt;"",$G2228&lt;&gt;""),$E2228*($G2228-IFERROR(INDEX('Products'!$E$6:$E$505,MATCH($B2228,'Products'!$A$6:$A$505,0)),0)),"")</f>
      </c>
      <c r="J2228" s="12"/>
    </row>
    <row r="2229" spans="1:10" x14ac:dyDescent="0.25">
      <c r="A2229" s="17"/>
      <c r="B2229" s="12"/>
      <c r="C2229" s="16">
        <f>IF($B2229="","",IFERROR(INDEX('Products'!$B$6:$B$505,MATCH($B2229,'Products'!$A$6:$A$505,0)),"Unknown code"))</f>
      </c>
      <c r="D2229" s="12"/>
      <c r="E2229" s="14"/>
      <c r="F2229" s="14"/>
      <c r="G2229" s="15">
        <f>IF(OR($B2229="",$D2229=""),"",IF($F2229&lt;&gt;"",$F2229,IFERROR(IF($D2229="In",INDEX('Products'!$E$6:$E$505,MATCH($B2229,'Products'!$A$6:$A$505,0)),INDEX('Products'!$F$6:$F$505,MATCH($B2229,'Products'!$A$6:$A$505,0))),"")))</f>
      </c>
      <c r="H2229" s="15">
        <f>IF(OR($E2229="",$G2229=""),"",$E2229*$G2229)</f>
      </c>
      <c r="I2229" s="15">
        <f>IF(AND($D2229="Out",$E2229&lt;&gt;"",$G2229&lt;&gt;""),$E2229*($G2229-IFERROR(INDEX('Products'!$E$6:$E$505,MATCH($B2229,'Products'!$A$6:$A$505,0)),0)),"")</f>
      </c>
      <c r="J2229" s="12"/>
    </row>
    <row r="2230" spans="1:10" x14ac:dyDescent="0.25">
      <c r="A2230" s="17"/>
      <c r="B2230" s="12"/>
      <c r="C2230" s="16">
        <f>IF($B2230="","",IFERROR(INDEX('Products'!$B$6:$B$505,MATCH($B2230,'Products'!$A$6:$A$505,0)),"Unknown code"))</f>
      </c>
      <c r="D2230" s="12"/>
      <c r="E2230" s="14"/>
      <c r="F2230" s="14"/>
      <c r="G2230" s="15">
        <f>IF(OR($B2230="",$D2230=""),"",IF($F2230&lt;&gt;"",$F2230,IFERROR(IF($D2230="In",INDEX('Products'!$E$6:$E$505,MATCH($B2230,'Products'!$A$6:$A$505,0)),INDEX('Products'!$F$6:$F$505,MATCH($B2230,'Products'!$A$6:$A$505,0))),"")))</f>
      </c>
      <c r="H2230" s="15">
        <f>IF(OR($E2230="",$G2230=""),"",$E2230*$G2230)</f>
      </c>
      <c r="I2230" s="15">
        <f>IF(AND($D2230="Out",$E2230&lt;&gt;"",$G2230&lt;&gt;""),$E2230*($G2230-IFERROR(INDEX('Products'!$E$6:$E$505,MATCH($B2230,'Products'!$A$6:$A$505,0)),0)),"")</f>
      </c>
      <c r="J2230" s="12"/>
    </row>
    <row r="2231" spans="1:10" x14ac:dyDescent="0.25">
      <c r="A2231" s="17"/>
      <c r="B2231" s="12"/>
      <c r="C2231" s="16">
        <f>IF($B2231="","",IFERROR(INDEX('Products'!$B$6:$B$505,MATCH($B2231,'Products'!$A$6:$A$505,0)),"Unknown code"))</f>
      </c>
      <c r="D2231" s="12"/>
      <c r="E2231" s="14"/>
      <c r="F2231" s="14"/>
      <c r="G2231" s="15">
        <f>IF(OR($B2231="",$D2231=""),"",IF($F2231&lt;&gt;"",$F2231,IFERROR(IF($D2231="In",INDEX('Products'!$E$6:$E$505,MATCH($B2231,'Products'!$A$6:$A$505,0)),INDEX('Products'!$F$6:$F$505,MATCH($B2231,'Products'!$A$6:$A$505,0))),"")))</f>
      </c>
      <c r="H2231" s="15">
        <f>IF(OR($E2231="",$G2231=""),"",$E2231*$G2231)</f>
      </c>
      <c r="I2231" s="15">
        <f>IF(AND($D2231="Out",$E2231&lt;&gt;"",$G2231&lt;&gt;""),$E2231*($G2231-IFERROR(INDEX('Products'!$E$6:$E$505,MATCH($B2231,'Products'!$A$6:$A$505,0)),0)),"")</f>
      </c>
      <c r="J2231" s="12"/>
    </row>
    <row r="2232" spans="1:10" x14ac:dyDescent="0.25">
      <c r="A2232" s="17"/>
      <c r="B2232" s="12"/>
      <c r="C2232" s="16">
        <f>IF($B2232="","",IFERROR(INDEX('Products'!$B$6:$B$505,MATCH($B2232,'Products'!$A$6:$A$505,0)),"Unknown code"))</f>
      </c>
      <c r="D2232" s="12"/>
      <c r="E2232" s="14"/>
      <c r="F2232" s="14"/>
      <c r="G2232" s="15">
        <f>IF(OR($B2232="",$D2232=""),"",IF($F2232&lt;&gt;"",$F2232,IFERROR(IF($D2232="In",INDEX('Products'!$E$6:$E$505,MATCH($B2232,'Products'!$A$6:$A$505,0)),INDEX('Products'!$F$6:$F$505,MATCH($B2232,'Products'!$A$6:$A$505,0))),"")))</f>
      </c>
      <c r="H2232" s="15">
        <f>IF(OR($E2232="",$G2232=""),"",$E2232*$G2232)</f>
      </c>
      <c r="I2232" s="15">
        <f>IF(AND($D2232="Out",$E2232&lt;&gt;"",$G2232&lt;&gt;""),$E2232*($G2232-IFERROR(INDEX('Products'!$E$6:$E$505,MATCH($B2232,'Products'!$A$6:$A$505,0)),0)),"")</f>
      </c>
      <c r="J2232" s="12"/>
    </row>
    <row r="2233" spans="1:10" x14ac:dyDescent="0.25">
      <c r="A2233" s="17"/>
      <c r="B2233" s="12"/>
      <c r="C2233" s="16">
        <f>IF($B2233="","",IFERROR(INDEX('Products'!$B$6:$B$505,MATCH($B2233,'Products'!$A$6:$A$505,0)),"Unknown code"))</f>
      </c>
      <c r="D2233" s="12"/>
      <c r="E2233" s="14"/>
      <c r="F2233" s="14"/>
      <c r="G2233" s="15">
        <f>IF(OR($B2233="",$D2233=""),"",IF($F2233&lt;&gt;"",$F2233,IFERROR(IF($D2233="In",INDEX('Products'!$E$6:$E$505,MATCH($B2233,'Products'!$A$6:$A$505,0)),INDEX('Products'!$F$6:$F$505,MATCH($B2233,'Products'!$A$6:$A$505,0))),"")))</f>
      </c>
      <c r="H2233" s="15">
        <f>IF(OR($E2233="",$G2233=""),"",$E2233*$G2233)</f>
      </c>
      <c r="I2233" s="15">
        <f>IF(AND($D2233="Out",$E2233&lt;&gt;"",$G2233&lt;&gt;""),$E2233*($G2233-IFERROR(INDEX('Products'!$E$6:$E$505,MATCH($B2233,'Products'!$A$6:$A$505,0)),0)),"")</f>
      </c>
      <c r="J2233" s="12"/>
    </row>
    <row r="2234" spans="1:10" x14ac:dyDescent="0.25">
      <c r="A2234" s="17"/>
      <c r="B2234" s="12"/>
      <c r="C2234" s="16">
        <f>IF($B2234="","",IFERROR(INDEX('Products'!$B$6:$B$505,MATCH($B2234,'Products'!$A$6:$A$505,0)),"Unknown code"))</f>
      </c>
      <c r="D2234" s="12"/>
      <c r="E2234" s="14"/>
      <c r="F2234" s="14"/>
      <c r="G2234" s="15">
        <f>IF(OR($B2234="",$D2234=""),"",IF($F2234&lt;&gt;"",$F2234,IFERROR(IF($D2234="In",INDEX('Products'!$E$6:$E$505,MATCH($B2234,'Products'!$A$6:$A$505,0)),INDEX('Products'!$F$6:$F$505,MATCH($B2234,'Products'!$A$6:$A$505,0))),"")))</f>
      </c>
      <c r="H2234" s="15">
        <f>IF(OR($E2234="",$G2234=""),"",$E2234*$G2234)</f>
      </c>
      <c r="I2234" s="15">
        <f>IF(AND($D2234="Out",$E2234&lt;&gt;"",$G2234&lt;&gt;""),$E2234*($G2234-IFERROR(INDEX('Products'!$E$6:$E$505,MATCH($B2234,'Products'!$A$6:$A$505,0)),0)),"")</f>
      </c>
      <c r="J2234" s="12"/>
    </row>
    <row r="2235" spans="1:10" x14ac:dyDescent="0.25">
      <c r="A2235" s="17"/>
      <c r="B2235" s="12"/>
      <c r="C2235" s="16">
        <f>IF($B2235="","",IFERROR(INDEX('Products'!$B$6:$B$505,MATCH($B2235,'Products'!$A$6:$A$505,0)),"Unknown code"))</f>
      </c>
      <c r="D2235" s="12"/>
      <c r="E2235" s="14"/>
      <c r="F2235" s="14"/>
      <c r="G2235" s="15">
        <f>IF(OR($B2235="",$D2235=""),"",IF($F2235&lt;&gt;"",$F2235,IFERROR(IF($D2235="In",INDEX('Products'!$E$6:$E$505,MATCH($B2235,'Products'!$A$6:$A$505,0)),INDEX('Products'!$F$6:$F$505,MATCH($B2235,'Products'!$A$6:$A$505,0))),"")))</f>
      </c>
      <c r="H2235" s="15">
        <f>IF(OR($E2235="",$G2235=""),"",$E2235*$G2235)</f>
      </c>
      <c r="I2235" s="15">
        <f>IF(AND($D2235="Out",$E2235&lt;&gt;"",$G2235&lt;&gt;""),$E2235*($G2235-IFERROR(INDEX('Products'!$E$6:$E$505,MATCH($B2235,'Products'!$A$6:$A$505,0)),0)),"")</f>
      </c>
      <c r="J2235" s="12"/>
    </row>
    <row r="2236" spans="1:10" x14ac:dyDescent="0.25">
      <c r="A2236" s="17"/>
      <c r="B2236" s="12"/>
      <c r="C2236" s="16">
        <f>IF($B2236="","",IFERROR(INDEX('Products'!$B$6:$B$505,MATCH($B2236,'Products'!$A$6:$A$505,0)),"Unknown code"))</f>
      </c>
      <c r="D2236" s="12"/>
      <c r="E2236" s="14"/>
      <c r="F2236" s="14"/>
      <c r="G2236" s="15">
        <f>IF(OR($B2236="",$D2236=""),"",IF($F2236&lt;&gt;"",$F2236,IFERROR(IF($D2236="In",INDEX('Products'!$E$6:$E$505,MATCH($B2236,'Products'!$A$6:$A$505,0)),INDEX('Products'!$F$6:$F$505,MATCH($B2236,'Products'!$A$6:$A$505,0))),"")))</f>
      </c>
      <c r="H2236" s="15">
        <f>IF(OR($E2236="",$G2236=""),"",$E2236*$G2236)</f>
      </c>
      <c r="I2236" s="15">
        <f>IF(AND($D2236="Out",$E2236&lt;&gt;"",$G2236&lt;&gt;""),$E2236*($G2236-IFERROR(INDEX('Products'!$E$6:$E$505,MATCH($B2236,'Products'!$A$6:$A$505,0)),0)),"")</f>
      </c>
      <c r="J2236" s="12"/>
    </row>
    <row r="2237" spans="1:10" x14ac:dyDescent="0.25">
      <c r="A2237" s="17"/>
      <c r="B2237" s="12"/>
      <c r="C2237" s="16">
        <f>IF($B2237="","",IFERROR(INDEX('Products'!$B$6:$B$505,MATCH($B2237,'Products'!$A$6:$A$505,0)),"Unknown code"))</f>
      </c>
      <c r="D2237" s="12"/>
      <c r="E2237" s="14"/>
      <c r="F2237" s="14"/>
      <c r="G2237" s="15">
        <f>IF(OR($B2237="",$D2237=""),"",IF($F2237&lt;&gt;"",$F2237,IFERROR(IF($D2237="In",INDEX('Products'!$E$6:$E$505,MATCH($B2237,'Products'!$A$6:$A$505,0)),INDEX('Products'!$F$6:$F$505,MATCH($B2237,'Products'!$A$6:$A$505,0))),"")))</f>
      </c>
      <c r="H2237" s="15">
        <f>IF(OR($E2237="",$G2237=""),"",$E2237*$G2237)</f>
      </c>
      <c r="I2237" s="15">
        <f>IF(AND($D2237="Out",$E2237&lt;&gt;"",$G2237&lt;&gt;""),$E2237*($G2237-IFERROR(INDEX('Products'!$E$6:$E$505,MATCH($B2237,'Products'!$A$6:$A$505,0)),0)),"")</f>
      </c>
      <c r="J2237" s="12"/>
    </row>
    <row r="2238" spans="1:10" x14ac:dyDescent="0.25">
      <c r="A2238" s="17"/>
      <c r="B2238" s="12"/>
      <c r="C2238" s="16">
        <f>IF($B2238="","",IFERROR(INDEX('Products'!$B$6:$B$505,MATCH($B2238,'Products'!$A$6:$A$505,0)),"Unknown code"))</f>
      </c>
      <c r="D2238" s="12"/>
      <c r="E2238" s="14"/>
      <c r="F2238" s="14"/>
      <c r="G2238" s="15">
        <f>IF(OR($B2238="",$D2238=""),"",IF($F2238&lt;&gt;"",$F2238,IFERROR(IF($D2238="In",INDEX('Products'!$E$6:$E$505,MATCH($B2238,'Products'!$A$6:$A$505,0)),INDEX('Products'!$F$6:$F$505,MATCH($B2238,'Products'!$A$6:$A$505,0))),"")))</f>
      </c>
      <c r="H2238" s="15">
        <f>IF(OR($E2238="",$G2238=""),"",$E2238*$G2238)</f>
      </c>
      <c r="I2238" s="15">
        <f>IF(AND($D2238="Out",$E2238&lt;&gt;"",$G2238&lt;&gt;""),$E2238*($G2238-IFERROR(INDEX('Products'!$E$6:$E$505,MATCH($B2238,'Products'!$A$6:$A$505,0)),0)),"")</f>
      </c>
      <c r="J2238" s="12"/>
    </row>
    <row r="2239" spans="1:10" x14ac:dyDescent="0.25">
      <c r="A2239" s="17"/>
      <c r="B2239" s="12"/>
      <c r="C2239" s="16">
        <f>IF($B2239="","",IFERROR(INDEX('Products'!$B$6:$B$505,MATCH($B2239,'Products'!$A$6:$A$505,0)),"Unknown code"))</f>
      </c>
      <c r="D2239" s="12"/>
      <c r="E2239" s="14"/>
      <c r="F2239" s="14"/>
      <c r="G2239" s="15">
        <f>IF(OR($B2239="",$D2239=""),"",IF($F2239&lt;&gt;"",$F2239,IFERROR(IF($D2239="In",INDEX('Products'!$E$6:$E$505,MATCH($B2239,'Products'!$A$6:$A$505,0)),INDEX('Products'!$F$6:$F$505,MATCH($B2239,'Products'!$A$6:$A$505,0))),"")))</f>
      </c>
      <c r="H2239" s="15">
        <f>IF(OR($E2239="",$G2239=""),"",$E2239*$G2239)</f>
      </c>
      <c r="I2239" s="15">
        <f>IF(AND($D2239="Out",$E2239&lt;&gt;"",$G2239&lt;&gt;""),$E2239*($G2239-IFERROR(INDEX('Products'!$E$6:$E$505,MATCH($B2239,'Products'!$A$6:$A$505,0)),0)),"")</f>
      </c>
      <c r="J2239" s="12"/>
    </row>
    <row r="2240" spans="1:10" x14ac:dyDescent="0.25">
      <c r="A2240" s="17"/>
      <c r="B2240" s="12"/>
      <c r="C2240" s="16">
        <f>IF($B2240="","",IFERROR(INDEX('Products'!$B$6:$B$505,MATCH($B2240,'Products'!$A$6:$A$505,0)),"Unknown code"))</f>
      </c>
      <c r="D2240" s="12"/>
      <c r="E2240" s="14"/>
      <c r="F2240" s="14"/>
      <c r="G2240" s="15">
        <f>IF(OR($B2240="",$D2240=""),"",IF($F2240&lt;&gt;"",$F2240,IFERROR(IF($D2240="In",INDEX('Products'!$E$6:$E$505,MATCH($B2240,'Products'!$A$6:$A$505,0)),INDEX('Products'!$F$6:$F$505,MATCH($B2240,'Products'!$A$6:$A$505,0))),"")))</f>
      </c>
      <c r="H2240" s="15">
        <f>IF(OR($E2240="",$G2240=""),"",$E2240*$G2240)</f>
      </c>
      <c r="I2240" s="15">
        <f>IF(AND($D2240="Out",$E2240&lt;&gt;"",$G2240&lt;&gt;""),$E2240*($G2240-IFERROR(INDEX('Products'!$E$6:$E$505,MATCH($B2240,'Products'!$A$6:$A$505,0)),0)),"")</f>
      </c>
      <c r="J2240" s="12"/>
    </row>
    <row r="2241" spans="1:10" x14ac:dyDescent="0.25">
      <c r="A2241" s="17"/>
      <c r="B2241" s="12"/>
      <c r="C2241" s="16">
        <f>IF($B2241="","",IFERROR(INDEX('Products'!$B$6:$B$505,MATCH($B2241,'Products'!$A$6:$A$505,0)),"Unknown code"))</f>
      </c>
      <c r="D2241" s="12"/>
      <c r="E2241" s="14"/>
      <c r="F2241" s="14"/>
      <c r="G2241" s="15">
        <f>IF(OR($B2241="",$D2241=""),"",IF($F2241&lt;&gt;"",$F2241,IFERROR(IF($D2241="In",INDEX('Products'!$E$6:$E$505,MATCH($B2241,'Products'!$A$6:$A$505,0)),INDEX('Products'!$F$6:$F$505,MATCH($B2241,'Products'!$A$6:$A$505,0))),"")))</f>
      </c>
      <c r="H2241" s="15">
        <f>IF(OR($E2241="",$G2241=""),"",$E2241*$G2241)</f>
      </c>
      <c r="I2241" s="15">
        <f>IF(AND($D2241="Out",$E2241&lt;&gt;"",$G2241&lt;&gt;""),$E2241*($G2241-IFERROR(INDEX('Products'!$E$6:$E$505,MATCH($B2241,'Products'!$A$6:$A$505,0)),0)),"")</f>
      </c>
      <c r="J2241" s="12"/>
    </row>
    <row r="2242" spans="1:10" x14ac:dyDescent="0.25">
      <c r="A2242" s="17"/>
      <c r="B2242" s="12"/>
      <c r="C2242" s="16">
        <f>IF($B2242="","",IFERROR(INDEX('Products'!$B$6:$B$505,MATCH($B2242,'Products'!$A$6:$A$505,0)),"Unknown code"))</f>
      </c>
      <c r="D2242" s="12"/>
      <c r="E2242" s="14"/>
      <c r="F2242" s="14"/>
      <c r="G2242" s="15">
        <f>IF(OR($B2242="",$D2242=""),"",IF($F2242&lt;&gt;"",$F2242,IFERROR(IF($D2242="In",INDEX('Products'!$E$6:$E$505,MATCH($B2242,'Products'!$A$6:$A$505,0)),INDEX('Products'!$F$6:$F$505,MATCH($B2242,'Products'!$A$6:$A$505,0))),"")))</f>
      </c>
      <c r="H2242" s="15">
        <f>IF(OR($E2242="",$G2242=""),"",$E2242*$G2242)</f>
      </c>
      <c r="I2242" s="15">
        <f>IF(AND($D2242="Out",$E2242&lt;&gt;"",$G2242&lt;&gt;""),$E2242*($G2242-IFERROR(INDEX('Products'!$E$6:$E$505,MATCH($B2242,'Products'!$A$6:$A$505,0)),0)),"")</f>
      </c>
      <c r="J2242" s="12"/>
    </row>
    <row r="2243" spans="1:10" x14ac:dyDescent="0.25">
      <c r="A2243" s="17"/>
      <c r="B2243" s="12"/>
      <c r="C2243" s="16">
        <f>IF($B2243="","",IFERROR(INDEX('Products'!$B$6:$B$505,MATCH($B2243,'Products'!$A$6:$A$505,0)),"Unknown code"))</f>
      </c>
      <c r="D2243" s="12"/>
      <c r="E2243" s="14"/>
      <c r="F2243" s="14"/>
      <c r="G2243" s="15">
        <f>IF(OR($B2243="",$D2243=""),"",IF($F2243&lt;&gt;"",$F2243,IFERROR(IF($D2243="In",INDEX('Products'!$E$6:$E$505,MATCH($B2243,'Products'!$A$6:$A$505,0)),INDEX('Products'!$F$6:$F$505,MATCH($B2243,'Products'!$A$6:$A$505,0))),"")))</f>
      </c>
      <c r="H2243" s="15">
        <f>IF(OR($E2243="",$G2243=""),"",$E2243*$G2243)</f>
      </c>
      <c r="I2243" s="15">
        <f>IF(AND($D2243="Out",$E2243&lt;&gt;"",$G2243&lt;&gt;""),$E2243*($G2243-IFERROR(INDEX('Products'!$E$6:$E$505,MATCH($B2243,'Products'!$A$6:$A$505,0)),0)),"")</f>
      </c>
      <c r="J2243" s="12"/>
    </row>
    <row r="2244" spans="1:10" x14ac:dyDescent="0.25">
      <c r="A2244" s="17"/>
      <c r="B2244" s="12"/>
      <c r="C2244" s="16">
        <f>IF($B2244="","",IFERROR(INDEX('Products'!$B$6:$B$505,MATCH($B2244,'Products'!$A$6:$A$505,0)),"Unknown code"))</f>
      </c>
      <c r="D2244" s="12"/>
      <c r="E2244" s="14"/>
      <c r="F2244" s="14"/>
      <c r="G2244" s="15">
        <f>IF(OR($B2244="",$D2244=""),"",IF($F2244&lt;&gt;"",$F2244,IFERROR(IF($D2244="In",INDEX('Products'!$E$6:$E$505,MATCH($B2244,'Products'!$A$6:$A$505,0)),INDEX('Products'!$F$6:$F$505,MATCH($B2244,'Products'!$A$6:$A$505,0))),"")))</f>
      </c>
      <c r="H2244" s="15">
        <f>IF(OR($E2244="",$G2244=""),"",$E2244*$G2244)</f>
      </c>
      <c r="I2244" s="15">
        <f>IF(AND($D2244="Out",$E2244&lt;&gt;"",$G2244&lt;&gt;""),$E2244*($G2244-IFERROR(INDEX('Products'!$E$6:$E$505,MATCH($B2244,'Products'!$A$6:$A$505,0)),0)),"")</f>
      </c>
      <c r="J2244" s="12"/>
    </row>
    <row r="2245" spans="1:10" x14ac:dyDescent="0.25">
      <c r="A2245" s="17"/>
      <c r="B2245" s="12"/>
      <c r="C2245" s="16">
        <f>IF($B2245="","",IFERROR(INDEX('Products'!$B$6:$B$505,MATCH($B2245,'Products'!$A$6:$A$505,0)),"Unknown code"))</f>
      </c>
      <c r="D2245" s="12"/>
      <c r="E2245" s="14"/>
      <c r="F2245" s="14"/>
      <c r="G2245" s="15">
        <f>IF(OR($B2245="",$D2245=""),"",IF($F2245&lt;&gt;"",$F2245,IFERROR(IF($D2245="In",INDEX('Products'!$E$6:$E$505,MATCH($B2245,'Products'!$A$6:$A$505,0)),INDEX('Products'!$F$6:$F$505,MATCH($B2245,'Products'!$A$6:$A$505,0))),"")))</f>
      </c>
      <c r="H2245" s="15">
        <f>IF(OR($E2245="",$G2245=""),"",$E2245*$G2245)</f>
      </c>
      <c r="I2245" s="15">
        <f>IF(AND($D2245="Out",$E2245&lt;&gt;"",$G2245&lt;&gt;""),$E2245*($G2245-IFERROR(INDEX('Products'!$E$6:$E$505,MATCH($B2245,'Products'!$A$6:$A$505,0)),0)),"")</f>
      </c>
      <c r="J2245" s="12"/>
    </row>
    <row r="2246" spans="1:10" x14ac:dyDescent="0.25">
      <c r="A2246" s="17"/>
      <c r="B2246" s="12"/>
      <c r="C2246" s="16">
        <f>IF($B2246="","",IFERROR(INDEX('Products'!$B$6:$B$505,MATCH($B2246,'Products'!$A$6:$A$505,0)),"Unknown code"))</f>
      </c>
      <c r="D2246" s="12"/>
      <c r="E2246" s="14"/>
      <c r="F2246" s="14"/>
      <c r="G2246" s="15">
        <f>IF(OR($B2246="",$D2246=""),"",IF($F2246&lt;&gt;"",$F2246,IFERROR(IF($D2246="In",INDEX('Products'!$E$6:$E$505,MATCH($B2246,'Products'!$A$6:$A$505,0)),INDEX('Products'!$F$6:$F$505,MATCH($B2246,'Products'!$A$6:$A$505,0))),"")))</f>
      </c>
      <c r="H2246" s="15">
        <f>IF(OR($E2246="",$G2246=""),"",$E2246*$G2246)</f>
      </c>
      <c r="I2246" s="15">
        <f>IF(AND($D2246="Out",$E2246&lt;&gt;"",$G2246&lt;&gt;""),$E2246*($G2246-IFERROR(INDEX('Products'!$E$6:$E$505,MATCH($B2246,'Products'!$A$6:$A$505,0)),0)),"")</f>
      </c>
      <c r="J2246" s="12"/>
    </row>
    <row r="2247" spans="1:10" x14ac:dyDescent="0.25">
      <c r="A2247" s="17"/>
      <c r="B2247" s="12"/>
      <c r="C2247" s="16">
        <f>IF($B2247="","",IFERROR(INDEX('Products'!$B$6:$B$505,MATCH($B2247,'Products'!$A$6:$A$505,0)),"Unknown code"))</f>
      </c>
      <c r="D2247" s="12"/>
      <c r="E2247" s="14"/>
      <c r="F2247" s="14"/>
      <c r="G2247" s="15">
        <f>IF(OR($B2247="",$D2247=""),"",IF($F2247&lt;&gt;"",$F2247,IFERROR(IF($D2247="In",INDEX('Products'!$E$6:$E$505,MATCH($B2247,'Products'!$A$6:$A$505,0)),INDEX('Products'!$F$6:$F$505,MATCH($B2247,'Products'!$A$6:$A$505,0))),"")))</f>
      </c>
      <c r="H2247" s="15">
        <f>IF(OR($E2247="",$G2247=""),"",$E2247*$G2247)</f>
      </c>
      <c r="I2247" s="15">
        <f>IF(AND($D2247="Out",$E2247&lt;&gt;"",$G2247&lt;&gt;""),$E2247*($G2247-IFERROR(INDEX('Products'!$E$6:$E$505,MATCH($B2247,'Products'!$A$6:$A$505,0)),0)),"")</f>
      </c>
      <c r="J2247" s="12"/>
    </row>
    <row r="2248" spans="1:10" x14ac:dyDescent="0.25">
      <c r="A2248" s="17"/>
      <c r="B2248" s="12"/>
      <c r="C2248" s="16">
        <f>IF($B2248="","",IFERROR(INDEX('Products'!$B$6:$B$505,MATCH($B2248,'Products'!$A$6:$A$505,0)),"Unknown code"))</f>
      </c>
      <c r="D2248" s="12"/>
      <c r="E2248" s="14"/>
      <c r="F2248" s="14"/>
      <c r="G2248" s="15">
        <f>IF(OR($B2248="",$D2248=""),"",IF($F2248&lt;&gt;"",$F2248,IFERROR(IF($D2248="In",INDEX('Products'!$E$6:$E$505,MATCH($B2248,'Products'!$A$6:$A$505,0)),INDEX('Products'!$F$6:$F$505,MATCH($B2248,'Products'!$A$6:$A$505,0))),"")))</f>
      </c>
      <c r="H2248" s="15">
        <f>IF(OR($E2248="",$G2248=""),"",$E2248*$G2248)</f>
      </c>
      <c r="I2248" s="15">
        <f>IF(AND($D2248="Out",$E2248&lt;&gt;"",$G2248&lt;&gt;""),$E2248*($G2248-IFERROR(INDEX('Products'!$E$6:$E$505,MATCH($B2248,'Products'!$A$6:$A$505,0)),0)),"")</f>
      </c>
      <c r="J2248" s="12"/>
    </row>
    <row r="2249" spans="1:10" x14ac:dyDescent="0.25">
      <c r="A2249" s="17"/>
      <c r="B2249" s="12"/>
      <c r="C2249" s="16">
        <f>IF($B2249="","",IFERROR(INDEX('Products'!$B$6:$B$505,MATCH($B2249,'Products'!$A$6:$A$505,0)),"Unknown code"))</f>
      </c>
      <c r="D2249" s="12"/>
      <c r="E2249" s="14"/>
      <c r="F2249" s="14"/>
      <c r="G2249" s="15">
        <f>IF(OR($B2249="",$D2249=""),"",IF($F2249&lt;&gt;"",$F2249,IFERROR(IF($D2249="In",INDEX('Products'!$E$6:$E$505,MATCH($B2249,'Products'!$A$6:$A$505,0)),INDEX('Products'!$F$6:$F$505,MATCH($B2249,'Products'!$A$6:$A$505,0))),"")))</f>
      </c>
      <c r="H2249" s="15">
        <f>IF(OR($E2249="",$G2249=""),"",$E2249*$G2249)</f>
      </c>
      <c r="I2249" s="15">
        <f>IF(AND($D2249="Out",$E2249&lt;&gt;"",$G2249&lt;&gt;""),$E2249*($G2249-IFERROR(INDEX('Products'!$E$6:$E$505,MATCH($B2249,'Products'!$A$6:$A$505,0)),0)),"")</f>
      </c>
      <c r="J2249" s="12"/>
    </row>
    <row r="2250" spans="1:10" x14ac:dyDescent="0.25">
      <c r="A2250" s="17"/>
      <c r="B2250" s="12"/>
      <c r="C2250" s="16">
        <f>IF($B2250="","",IFERROR(INDEX('Products'!$B$6:$B$505,MATCH($B2250,'Products'!$A$6:$A$505,0)),"Unknown code"))</f>
      </c>
      <c r="D2250" s="12"/>
      <c r="E2250" s="14"/>
      <c r="F2250" s="14"/>
      <c r="G2250" s="15">
        <f>IF(OR($B2250="",$D2250=""),"",IF($F2250&lt;&gt;"",$F2250,IFERROR(IF($D2250="In",INDEX('Products'!$E$6:$E$505,MATCH($B2250,'Products'!$A$6:$A$505,0)),INDEX('Products'!$F$6:$F$505,MATCH($B2250,'Products'!$A$6:$A$505,0))),"")))</f>
      </c>
      <c r="H2250" s="15">
        <f>IF(OR($E2250="",$G2250=""),"",$E2250*$G2250)</f>
      </c>
      <c r="I2250" s="15">
        <f>IF(AND($D2250="Out",$E2250&lt;&gt;"",$G2250&lt;&gt;""),$E2250*($G2250-IFERROR(INDEX('Products'!$E$6:$E$505,MATCH($B2250,'Products'!$A$6:$A$505,0)),0)),"")</f>
      </c>
      <c r="J2250" s="12"/>
    </row>
    <row r="2251" spans="1:10" x14ac:dyDescent="0.25">
      <c r="A2251" s="17"/>
      <c r="B2251" s="12"/>
      <c r="C2251" s="16">
        <f>IF($B2251="","",IFERROR(INDEX('Products'!$B$6:$B$505,MATCH($B2251,'Products'!$A$6:$A$505,0)),"Unknown code"))</f>
      </c>
      <c r="D2251" s="12"/>
      <c r="E2251" s="14"/>
      <c r="F2251" s="14"/>
      <c r="G2251" s="15">
        <f>IF(OR($B2251="",$D2251=""),"",IF($F2251&lt;&gt;"",$F2251,IFERROR(IF($D2251="In",INDEX('Products'!$E$6:$E$505,MATCH($B2251,'Products'!$A$6:$A$505,0)),INDEX('Products'!$F$6:$F$505,MATCH($B2251,'Products'!$A$6:$A$505,0))),"")))</f>
      </c>
      <c r="H2251" s="15">
        <f>IF(OR($E2251="",$G2251=""),"",$E2251*$G2251)</f>
      </c>
      <c r="I2251" s="15">
        <f>IF(AND($D2251="Out",$E2251&lt;&gt;"",$G2251&lt;&gt;""),$E2251*($G2251-IFERROR(INDEX('Products'!$E$6:$E$505,MATCH($B2251,'Products'!$A$6:$A$505,0)),0)),"")</f>
      </c>
      <c r="J2251" s="12"/>
    </row>
    <row r="2252" spans="1:10" x14ac:dyDescent="0.25">
      <c r="A2252" s="17"/>
      <c r="B2252" s="12"/>
      <c r="C2252" s="16">
        <f>IF($B2252="","",IFERROR(INDEX('Products'!$B$6:$B$505,MATCH($B2252,'Products'!$A$6:$A$505,0)),"Unknown code"))</f>
      </c>
      <c r="D2252" s="12"/>
      <c r="E2252" s="14"/>
      <c r="F2252" s="14"/>
      <c r="G2252" s="15">
        <f>IF(OR($B2252="",$D2252=""),"",IF($F2252&lt;&gt;"",$F2252,IFERROR(IF($D2252="In",INDEX('Products'!$E$6:$E$505,MATCH($B2252,'Products'!$A$6:$A$505,0)),INDEX('Products'!$F$6:$F$505,MATCH($B2252,'Products'!$A$6:$A$505,0))),"")))</f>
      </c>
      <c r="H2252" s="15">
        <f>IF(OR($E2252="",$G2252=""),"",$E2252*$G2252)</f>
      </c>
      <c r="I2252" s="15">
        <f>IF(AND($D2252="Out",$E2252&lt;&gt;"",$G2252&lt;&gt;""),$E2252*($G2252-IFERROR(INDEX('Products'!$E$6:$E$505,MATCH($B2252,'Products'!$A$6:$A$505,0)),0)),"")</f>
      </c>
      <c r="J2252" s="12"/>
    </row>
    <row r="2253" spans="1:10" x14ac:dyDescent="0.25">
      <c r="A2253" s="17"/>
      <c r="B2253" s="12"/>
      <c r="C2253" s="16">
        <f>IF($B2253="","",IFERROR(INDEX('Products'!$B$6:$B$505,MATCH($B2253,'Products'!$A$6:$A$505,0)),"Unknown code"))</f>
      </c>
      <c r="D2253" s="12"/>
      <c r="E2253" s="14"/>
      <c r="F2253" s="14"/>
      <c r="G2253" s="15">
        <f>IF(OR($B2253="",$D2253=""),"",IF($F2253&lt;&gt;"",$F2253,IFERROR(IF($D2253="In",INDEX('Products'!$E$6:$E$505,MATCH($B2253,'Products'!$A$6:$A$505,0)),INDEX('Products'!$F$6:$F$505,MATCH($B2253,'Products'!$A$6:$A$505,0))),"")))</f>
      </c>
      <c r="H2253" s="15">
        <f>IF(OR($E2253="",$G2253=""),"",$E2253*$G2253)</f>
      </c>
      <c r="I2253" s="15">
        <f>IF(AND($D2253="Out",$E2253&lt;&gt;"",$G2253&lt;&gt;""),$E2253*($G2253-IFERROR(INDEX('Products'!$E$6:$E$505,MATCH($B2253,'Products'!$A$6:$A$505,0)),0)),"")</f>
      </c>
      <c r="J2253" s="12"/>
    </row>
    <row r="2254" spans="1:10" x14ac:dyDescent="0.25">
      <c r="A2254" s="17"/>
      <c r="B2254" s="12"/>
      <c r="C2254" s="16">
        <f>IF($B2254="","",IFERROR(INDEX('Products'!$B$6:$B$505,MATCH($B2254,'Products'!$A$6:$A$505,0)),"Unknown code"))</f>
      </c>
      <c r="D2254" s="12"/>
      <c r="E2254" s="14"/>
      <c r="F2254" s="14"/>
      <c r="G2254" s="15">
        <f>IF(OR($B2254="",$D2254=""),"",IF($F2254&lt;&gt;"",$F2254,IFERROR(IF($D2254="In",INDEX('Products'!$E$6:$E$505,MATCH($B2254,'Products'!$A$6:$A$505,0)),INDEX('Products'!$F$6:$F$505,MATCH($B2254,'Products'!$A$6:$A$505,0))),"")))</f>
      </c>
      <c r="H2254" s="15">
        <f>IF(OR($E2254="",$G2254=""),"",$E2254*$G2254)</f>
      </c>
      <c r="I2254" s="15">
        <f>IF(AND($D2254="Out",$E2254&lt;&gt;"",$G2254&lt;&gt;""),$E2254*($G2254-IFERROR(INDEX('Products'!$E$6:$E$505,MATCH($B2254,'Products'!$A$6:$A$505,0)),0)),"")</f>
      </c>
      <c r="J2254" s="12"/>
    </row>
    <row r="2255" spans="1:10" x14ac:dyDescent="0.25">
      <c r="A2255" s="17"/>
      <c r="B2255" s="12"/>
      <c r="C2255" s="16">
        <f>IF($B2255="","",IFERROR(INDEX('Products'!$B$6:$B$505,MATCH($B2255,'Products'!$A$6:$A$505,0)),"Unknown code"))</f>
      </c>
      <c r="D2255" s="12"/>
      <c r="E2255" s="14"/>
      <c r="F2255" s="14"/>
      <c r="G2255" s="15">
        <f>IF(OR($B2255="",$D2255=""),"",IF($F2255&lt;&gt;"",$F2255,IFERROR(IF($D2255="In",INDEX('Products'!$E$6:$E$505,MATCH($B2255,'Products'!$A$6:$A$505,0)),INDEX('Products'!$F$6:$F$505,MATCH($B2255,'Products'!$A$6:$A$505,0))),"")))</f>
      </c>
      <c r="H2255" s="15">
        <f>IF(OR($E2255="",$G2255=""),"",$E2255*$G2255)</f>
      </c>
      <c r="I2255" s="15">
        <f>IF(AND($D2255="Out",$E2255&lt;&gt;"",$G2255&lt;&gt;""),$E2255*($G2255-IFERROR(INDEX('Products'!$E$6:$E$505,MATCH($B2255,'Products'!$A$6:$A$505,0)),0)),"")</f>
      </c>
      <c r="J2255" s="12"/>
    </row>
    <row r="2256" spans="1:10" x14ac:dyDescent="0.25">
      <c r="A2256" s="17"/>
      <c r="B2256" s="12"/>
      <c r="C2256" s="16">
        <f>IF($B2256="","",IFERROR(INDEX('Products'!$B$6:$B$505,MATCH($B2256,'Products'!$A$6:$A$505,0)),"Unknown code"))</f>
      </c>
      <c r="D2256" s="12"/>
      <c r="E2256" s="14"/>
      <c r="F2256" s="14"/>
      <c r="G2256" s="15">
        <f>IF(OR($B2256="",$D2256=""),"",IF($F2256&lt;&gt;"",$F2256,IFERROR(IF($D2256="In",INDEX('Products'!$E$6:$E$505,MATCH($B2256,'Products'!$A$6:$A$505,0)),INDEX('Products'!$F$6:$F$505,MATCH($B2256,'Products'!$A$6:$A$505,0))),"")))</f>
      </c>
      <c r="H2256" s="15">
        <f>IF(OR($E2256="",$G2256=""),"",$E2256*$G2256)</f>
      </c>
      <c r="I2256" s="15">
        <f>IF(AND($D2256="Out",$E2256&lt;&gt;"",$G2256&lt;&gt;""),$E2256*($G2256-IFERROR(INDEX('Products'!$E$6:$E$505,MATCH($B2256,'Products'!$A$6:$A$505,0)),0)),"")</f>
      </c>
      <c r="J2256" s="12"/>
    </row>
    <row r="2257" spans="1:10" x14ac:dyDescent="0.25">
      <c r="A2257" s="17"/>
      <c r="B2257" s="12"/>
      <c r="C2257" s="16">
        <f>IF($B2257="","",IFERROR(INDEX('Products'!$B$6:$B$505,MATCH($B2257,'Products'!$A$6:$A$505,0)),"Unknown code"))</f>
      </c>
      <c r="D2257" s="12"/>
      <c r="E2257" s="14"/>
      <c r="F2257" s="14"/>
      <c r="G2257" s="15">
        <f>IF(OR($B2257="",$D2257=""),"",IF($F2257&lt;&gt;"",$F2257,IFERROR(IF($D2257="In",INDEX('Products'!$E$6:$E$505,MATCH($B2257,'Products'!$A$6:$A$505,0)),INDEX('Products'!$F$6:$F$505,MATCH($B2257,'Products'!$A$6:$A$505,0))),"")))</f>
      </c>
      <c r="H2257" s="15">
        <f>IF(OR($E2257="",$G2257=""),"",$E2257*$G2257)</f>
      </c>
      <c r="I2257" s="15">
        <f>IF(AND($D2257="Out",$E2257&lt;&gt;"",$G2257&lt;&gt;""),$E2257*($G2257-IFERROR(INDEX('Products'!$E$6:$E$505,MATCH($B2257,'Products'!$A$6:$A$505,0)),0)),"")</f>
      </c>
      <c r="J2257" s="12"/>
    </row>
    <row r="2258" spans="1:10" x14ac:dyDescent="0.25">
      <c r="A2258" s="17"/>
      <c r="B2258" s="12"/>
      <c r="C2258" s="16">
        <f>IF($B2258="","",IFERROR(INDEX('Products'!$B$6:$B$505,MATCH($B2258,'Products'!$A$6:$A$505,0)),"Unknown code"))</f>
      </c>
      <c r="D2258" s="12"/>
      <c r="E2258" s="14"/>
      <c r="F2258" s="14"/>
      <c r="G2258" s="15">
        <f>IF(OR($B2258="",$D2258=""),"",IF($F2258&lt;&gt;"",$F2258,IFERROR(IF($D2258="In",INDEX('Products'!$E$6:$E$505,MATCH($B2258,'Products'!$A$6:$A$505,0)),INDEX('Products'!$F$6:$F$505,MATCH($B2258,'Products'!$A$6:$A$505,0))),"")))</f>
      </c>
      <c r="H2258" s="15">
        <f>IF(OR($E2258="",$G2258=""),"",$E2258*$G2258)</f>
      </c>
      <c r="I2258" s="15">
        <f>IF(AND($D2258="Out",$E2258&lt;&gt;"",$G2258&lt;&gt;""),$E2258*($G2258-IFERROR(INDEX('Products'!$E$6:$E$505,MATCH($B2258,'Products'!$A$6:$A$505,0)),0)),"")</f>
      </c>
      <c r="J2258" s="12"/>
    </row>
    <row r="2259" spans="1:10" x14ac:dyDescent="0.25">
      <c r="A2259" s="17"/>
      <c r="B2259" s="12"/>
      <c r="C2259" s="16">
        <f>IF($B2259="","",IFERROR(INDEX('Products'!$B$6:$B$505,MATCH($B2259,'Products'!$A$6:$A$505,0)),"Unknown code"))</f>
      </c>
      <c r="D2259" s="12"/>
      <c r="E2259" s="14"/>
      <c r="F2259" s="14"/>
      <c r="G2259" s="15">
        <f>IF(OR($B2259="",$D2259=""),"",IF($F2259&lt;&gt;"",$F2259,IFERROR(IF($D2259="In",INDEX('Products'!$E$6:$E$505,MATCH($B2259,'Products'!$A$6:$A$505,0)),INDEX('Products'!$F$6:$F$505,MATCH($B2259,'Products'!$A$6:$A$505,0))),"")))</f>
      </c>
      <c r="H2259" s="15">
        <f>IF(OR($E2259="",$G2259=""),"",$E2259*$G2259)</f>
      </c>
      <c r="I2259" s="15">
        <f>IF(AND($D2259="Out",$E2259&lt;&gt;"",$G2259&lt;&gt;""),$E2259*($G2259-IFERROR(INDEX('Products'!$E$6:$E$505,MATCH($B2259,'Products'!$A$6:$A$505,0)),0)),"")</f>
      </c>
      <c r="J2259" s="12"/>
    </row>
    <row r="2260" spans="1:10" x14ac:dyDescent="0.25">
      <c r="A2260" s="17"/>
      <c r="B2260" s="12"/>
      <c r="C2260" s="16">
        <f>IF($B2260="","",IFERROR(INDEX('Products'!$B$6:$B$505,MATCH($B2260,'Products'!$A$6:$A$505,0)),"Unknown code"))</f>
      </c>
      <c r="D2260" s="12"/>
      <c r="E2260" s="14"/>
      <c r="F2260" s="14"/>
      <c r="G2260" s="15">
        <f>IF(OR($B2260="",$D2260=""),"",IF($F2260&lt;&gt;"",$F2260,IFERROR(IF($D2260="In",INDEX('Products'!$E$6:$E$505,MATCH($B2260,'Products'!$A$6:$A$505,0)),INDEX('Products'!$F$6:$F$505,MATCH($B2260,'Products'!$A$6:$A$505,0))),"")))</f>
      </c>
      <c r="H2260" s="15">
        <f>IF(OR($E2260="",$G2260=""),"",$E2260*$G2260)</f>
      </c>
      <c r="I2260" s="15">
        <f>IF(AND($D2260="Out",$E2260&lt;&gt;"",$G2260&lt;&gt;""),$E2260*($G2260-IFERROR(INDEX('Products'!$E$6:$E$505,MATCH($B2260,'Products'!$A$6:$A$505,0)),0)),"")</f>
      </c>
      <c r="J2260" s="12"/>
    </row>
    <row r="2261" spans="1:10" x14ac:dyDescent="0.25">
      <c r="A2261" s="17"/>
      <c r="B2261" s="12"/>
      <c r="C2261" s="16">
        <f>IF($B2261="","",IFERROR(INDEX('Products'!$B$6:$B$505,MATCH($B2261,'Products'!$A$6:$A$505,0)),"Unknown code"))</f>
      </c>
      <c r="D2261" s="12"/>
      <c r="E2261" s="14"/>
      <c r="F2261" s="14"/>
      <c r="G2261" s="15">
        <f>IF(OR($B2261="",$D2261=""),"",IF($F2261&lt;&gt;"",$F2261,IFERROR(IF($D2261="In",INDEX('Products'!$E$6:$E$505,MATCH($B2261,'Products'!$A$6:$A$505,0)),INDEX('Products'!$F$6:$F$505,MATCH($B2261,'Products'!$A$6:$A$505,0))),"")))</f>
      </c>
      <c r="H2261" s="15">
        <f>IF(OR($E2261="",$G2261=""),"",$E2261*$G2261)</f>
      </c>
      <c r="I2261" s="15">
        <f>IF(AND($D2261="Out",$E2261&lt;&gt;"",$G2261&lt;&gt;""),$E2261*($G2261-IFERROR(INDEX('Products'!$E$6:$E$505,MATCH($B2261,'Products'!$A$6:$A$505,0)),0)),"")</f>
      </c>
      <c r="J2261" s="12"/>
    </row>
    <row r="2262" spans="1:10" x14ac:dyDescent="0.25">
      <c r="A2262" s="17"/>
      <c r="B2262" s="12"/>
      <c r="C2262" s="16">
        <f>IF($B2262="","",IFERROR(INDEX('Products'!$B$6:$B$505,MATCH($B2262,'Products'!$A$6:$A$505,0)),"Unknown code"))</f>
      </c>
      <c r="D2262" s="12"/>
      <c r="E2262" s="14"/>
      <c r="F2262" s="14"/>
      <c r="G2262" s="15">
        <f>IF(OR($B2262="",$D2262=""),"",IF($F2262&lt;&gt;"",$F2262,IFERROR(IF($D2262="In",INDEX('Products'!$E$6:$E$505,MATCH($B2262,'Products'!$A$6:$A$505,0)),INDEX('Products'!$F$6:$F$505,MATCH($B2262,'Products'!$A$6:$A$505,0))),"")))</f>
      </c>
      <c r="H2262" s="15">
        <f>IF(OR($E2262="",$G2262=""),"",$E2262*$G2262)</f>
      </c>
      <c r="I2262" s="15">
        <f>IF(AND($D2262="Out",$E2262&lt;&gt;"",$G2262&lt;&gt;""),$E2262*($G2262-IFERROR(INDEX('Products'!$E$6:$E$505,MATCH($B2262,'Products'!$A$6:$A$505,0)),0)),"")</f>
      </c>
      <c r="J2262" s="12"/>
    </row>
    <row r="2263" spans="1:10" x14ac:dyDescent="0.25">
      <c r="A2263" s="17"/>
      <c r="B2263" s="12"/>
      <c r="C2263" s="16">
        <f>IF($B2263="","",IFERROR(INDEX('Products'!$B$6:$B$505,MATCH($B2263,'Products'!$A$6:$A$505,0)),"Unknown code"))</f>
      </c>
      <c r="D2263" s="12"/>
      <c r="E2263" s="14"/>
      <c r="F2263" s="14"/>
      <c r="G2263" s="15">
        <f>IF(OR($B2263="",$D2263=""),"",IF($F2263&lt;&gt;"",$F2263,IFERROR(IF($D2263="In",INDEX('Products'!$E$6:$E$505,MATCH($B2263,'Products'!$A$6:$A$505,0)),INDEX('Products'!$F$6:$F$505,MATCH($B2263,'Products'!$A$6:$A$505,0))),"")))</f>
      </c>
      <c r="H2263" s="15">
        <f>IF(OR($E2263="",$G2263=""),"",$E2263*$G2263)</f>
      </c>
      <c r="I2263" s="15">
        <f>IF(AND($D2263="Out",$E2263&lt;&gt;"",$G2263&lt;&gt;""),$E2263*($G2263-IFERROR(INDEX('Products'!$E$6:$E$505,MATCH($B2263,'Products'!$A$6:$A$505,0)),0)),"")</f>
      </c>
      <c r="J2263" s="12"/>
    </row>
    <row r="2264" spans="1:10" x14ac:dyDescent="0.25">
      <c r="A2264" s="17"/>
      <c r="B2264" s="12"/>
      <c r="C2264" s="16">
        <f>IF($B2264="","",IFERROR(INDEX('Products'!$B$6:$B$505,MATCH($B2264,'Products'!$A$6:$A$505,0)),"Unknown code"))</f>
      </c>
      <c r="D2264" s="12"/>
      <c r="E2264" s="14"/>
      <c r="F2264" s="14"/>
      <c r="G2264" s="15">
        <f>IF(OR($B2264="",$D2264=""),"",IF($F2264&lt;&gt;"",$F2264,IFERROR(IF($D2264="In",INDEX('Products'!$E$6:$E$505,MATCH($B2264,'Products'!$A$6:$A$505,0)),INDEX('Products'!$F$6:$F$505,MATCH($B2264,'Products'!$A$6:$A$505,0))),"")))</f>
      </c>
      <c r="H2264" s="15">
        <f>IF(OR($E2264="",$G2264=""),"",$E2264*$G2264)</f>
      </c>
      <c r="I2264" s="15">
        <f>IF(AND($D2264="Out",$E2264&lt;&gt;"",$G2264&lt;&gt;""),$E2264*($G2264-IFERROR(INDEX('Products'!$E$6:$E$505,MATCH($B2264,'Products'!$A$6:$A$505,0)),0)),"")</f>
      </c>
      <c r="J2264" s="12"/>
    </row>
    <row r="2265" spans="1:10" x14ac:dyDescent="0.25">
      <c r="A2265" s="17"/>
      <c r="B2265" s="12"/>
      <c r="C2265" s="16">
        <f>IF($B2265="","",IFERROR(INDEX('Products'!$B$6:$B$505,MATCH($B2265,'Products'!$A$6:$A$505,0)),"Unknown code"))</f>
      </c>
      <c r="D2265" s="12"/>
      <c r="E2265" s="14"/>
      <c r="F2265" s="14"/>
      <c r="G2265" s="15">
        <f>IF(OR($B2265="",$D2265=""),"",IF($F2265&lt;&gt;"",$F2265,IFERROR(IF($D2265="In",INDEX('Products'!$E$6:$E$505,MATCH($B2265,'Products'!$A$6:$A$505,0)),INDEX('Products'!$F$6:$F$505,MATCH($B2265,'Products'!$A$6:$A$505,0))),"")))</f>
      </c>
      <c r="H2265" s="15">
        <f>IF(OR($E2265="",$G2265=""),"",$E2265*$G2265)</f>
      </c>
      <c r="I2265" s="15">
        <f>IF(AND($D2265="Out",$E2265&lt;&gt;"",$G2265&lt;&gt;""),$E2265*($G2265-IFERROR(INDEX('Products'!$E$6:$E$505,MATCH($B2265,'Products'!$A$6:$A$505,0)),0)),"")</f>
      </c>
      <c r="J2265" s="12"/>
    </row>
    <row r="2266" spans="1:10" x14ac:dyDescent="0.25">
      <c r="A2266" s="17"/>
      <c r="B2266" s="12"/>
      <c r="C2266" s="16">
        <f>IF($B2266="","",IFERROR(INDEX('Products'!$B$6:$B$505,MATCH($B2266,'Products'!$A$6:$A$505,0)),"Unknown code"))</f>
      </c>
      <c r="D2266" s="12"/>
      <c r="E2266" s="14"/>
      <c r="F2266" s="14"/>
      <c r="G2266" s="15">
        <f>IF(OR($B2266="",$D2266=""),"",IF($F2266&lt;&gt;"",$F2266,IFERROR(IF($D2266="In",INDEX('Products'!$E$6:$E$505,MATCH($B2266,'Products'!$A$6:$A$505,0)),INDEX('Products'!$F$6:$F$505,MATCH($B2266,'Products'!$A$6:$A$505,0))),"")))</f>
      </c>
      <c r="H2266" s="15">
        <f>IF(OR($E2266="",$G2266=""),"",$E2266*$G2266)</f>
      </c>
      <c r="I2266" s="15">
        <f>IF(AND($D2266="Out",$E2266&lt;&gt;"",$G2266&lt;&gt;""),$E2266*($G2266-IFERROR(INDEX('Products'!$E$6:$E$505,MATCH($B2266,'Products'!$A$6:$A$505,0)),0)),"")</f>
      </c>
      <c r="J2266" s="12"/>
    </row>
    <row r="2267" spans="1:10" x14ac:dyDescent="0.25">
      <c r="A2267" s="17"/>
      <c r="B2267" s="12"/>
      <c r="C2267" s="16">
        <f>IF($B2267="","",IFERROR(INDEX('Products'!$B$6:$B$505,MATCH($B2267,'Products'!$A$6:$A$505,0)),"Unknown code"))</f>
      </c>
      <c r="D2267" s="12"/>
      <c r="E2267" s="14"/>
      <c r="F2267" s="14"/>
      <c r="G2267" s="15">
        <f>IF(OR($B2267="",$D2267=""),"",IF($F2267&lt;&gt;"",$F2267,IFERROR(IF($D2267="In",INDEX('Products'!$E$6:$E$505,MATCH($B2267,'Products'!$A$6:$A$505,0)),INDEX('Products'!$F$6:$F$505,MATCH($B2267,'Products'!$A$6:$A$505,0))),"")))</f>
      </c>
      <c r="H2267" s="15">
        <f>IF(OR($E2267="",$G2267=""),"",$E2267*$G2267)</f>
      </c>
      <c r="I2267" s="15">
        <f>IF(AND($D2267="Out",$E2267&lt;&gt;"",$G2267&lt;&gt;""),$E2267*($G2267-IFERROR(INDEX('Products'!$E$6:$E$505,MATCH($B2267,'Products'!$A$6:$A$505,0)),0)),"")</f>
      </c>
      <c r="J2267" s="12"/>
    </row>
    <row r="2268" spans="1:10" x14ac:dyDescent="0.25">
      <c r="A2268" s="17"/>
      <c r="B2268" s="12"/>
      <c r="C2268" s="16">
        <f>IF($B2268="","",IFERROR(INDEX('Products'!$B$6:$B$505,MATCH($B2268,'Products'!$A$6:$A$505,0)),"Unknown code"))</f>
      </c>
      <c r="D2268" s="12"/>
      <c r="E2268" s="14"/>
      <c r="F2268" s="14"/>
      <c r="G2268" s="15">
        <f>IF(OR($B2268="",$D2268=""),"",IF($F2268&lt;&gt;"",$F2268,IFERROR(IF($D2268="In",INDEX('Products'!$E$6:$E$505,MATCH($B2268,'Products'!$A$6:$A$505,0)),INDEX('Products'!$F$6:$F$505,MATCH($B2268,'Products'!$A$6:$A$505,0))),"")))</f>
      </c>
      <c r="H2268" s="15">
        <f>IF(OR($E2268="",$G2268=""),"",$E2268*$G2268)</f>
      </c>
      <c r="I2268" s="15">
        <f>IF(AND($D2268="Out",$E2268&lt;&gt;"",$G2268&lt;&gt;""),$E2268*($G2268-IFERROR(INDEX('Products'!$E$6:$E$505,MATCH($B2268,'Products'!$A$6:$A$505,0)),0)),"")</f>
      </c>
      <c r="J2268" s="12"/>
    </row>
    <row r="2269" spans="1:10" x14ac:dyDescent="0.25">
      <c r="A2269" s="17"/>
      <c r="B2269" s="12"/>
      <c r="C2269" s="16">
        <f>IF($B2269="","",IFERROR(INDEX('Products'!$B$6:$B$505,MATCH($B2269,'Products'!$A$6:$A$505,0)),"Unknown code"))</f>
      </c>
      <c r="D2269" s="12"/>
      <c r="E2269" s="14"/>
      <c r="F2269" s="14"/>
      <c r="G2269" s="15">
        <f>IF(OR($B2269="",$D2269=""),"",IF($F2269&lt;&gt;"",$F2269,IFERROR(IF($D2269="In",INDEX('Products'!$E$6:$E$505,MATCH($B2269,'Products'!$A$6:$A$505,0)),INDEX('Products'!$F$6:$F$505,MATCH($B2269,'Products'!$A$6:$A$505,0))),"")))</f>
      </c>
      <c r="H2269" s="15">
        <f>IF(OR($E2269="",$G2269=""),"",$E2269*$G2269)</f>
      </c>
      <c r="I2269" s="15">
        <f>IF(AND($D2269="Out",$E2269&lt;&gt;"",$G2269&lt;&gt;""),$E2269*($G2269-IFERROR(INDEX('Products'!$E$6:$E$505,MATCH($B2269,'Products'!$A$6:$A$505,0)),0)),"")</f>
      </c>
      <c r="J2269" s="12"/>
    </row>
    <row r="2270" spans="1:10" x14ac:dyDescent="0.25">
      <c r="A2270" s="17"/>
      <c r="B2270" s="12"/>
      <c r="C2270" s="16">
        <f>IF($B2270="","",IFERROR(INDEX('Products'!$B$6:$B$505,MATCH($B2270,'Products'!$A$6:$A$505,0)),"Unknown code"))</f>
      </c>
      <c r="D2270" s="12"/>
      <c r="E2270" s="14"/>
      <c r="F2270" s="14"/>
      <c r="G2270" s="15">
        <f>IF(OR($B2270="",$D2270=""),"",IF($F2270&lt;&gt;"",$F2270,IFERROR(IF($D2270="In",INDEX('Products'!$E$6:$E$505,MATCH($B2270,'Products'!$A$6:$A$505,0)),INDEX('Products'!$F$6:$F$505,MATCH($B2270,'Products'!$A$6:$A$505,0))),"")))</f>
      </c>
      <c r="H2270" s="15">
        <f>IF(OR($E2270="",$G2270=""),"",$E2270*$G2270)</f>
      </c>
      <c r="I2270" s="15">
        <f>IF(AND($D2270="Out",$E2270&lt;&gt;"",$G2270&lt;&gt;""),$E2270*($G2270-IFERROR(INDEX('Products'!$E$6:$E$505,MATCH($B2270,'Products'!$A$6:$A$505,0)),0)),"")</f>
      </c>
      <c r="J2270" s="12"/>
    </row>
    <row r="2271" spans="1:10" x14ac:dyDescent="0.25">
      <c r="A2271" s="17"/>
      <c r="B2271" s="12"/>
      <c r="C2271" s="16">
        <f>IF($B2271="","",IFERROR(INDEX('Products'!$B$6:$B$505,MATCH($B2271,'Products'!$A$6:$A$505,0)),"Unknown code"))</f>
      </c>
      <c r="D2271" s="12"/>
      <c r="E2271" s="14"/>
      <c r="F2271" s="14"/>
      <c r="G2271" s="15">
        <f>IF(OR($B2271="",$D2271=""),"",IF($F2271&lt;&gt;"",$F2271,IFERROR(IF($D2271="In",INDEX('Products'!$E$6:$E$505,MATCH($B2271,'Products'!$A$6:$A$505,0)),INDEX('Products'!$F$6:$F$505,MATCH($B2271,'Products'!$A$6:$A$505,0))),"")))</f>
      </c>
      <c r="H2271" s="15">
        <f>IF(OR($E2271="",$G2271=""),"",$E2271*$G2271)</f>
      </c>
      <c r="I2271" s="15">
        <f>IF(AND($D2271="Out",$E2271&lt;&gt;"",$G2271&lt;&gt;""),$E2271*($G2271-IFERROR(INDEX('Products'!$E$6:$E$505,MATCH($B2271,'Products'!$A$6:$A$505,0)),0)),"")</f>
      </c>
      <c r="J2271" s="12"/>
    </row>
    <row r="2272" spans="1:10" x14ac:dyDescent="0.25">
      <c r="A2272" s="17"/>
      <c r="B2272" s="12"/>
      <c r="C2272" s="16">
        <f>IF($B2272="","",IFERROR(INDEX('Products'!$B$6:$B$505,MATCH($B2272,'Products'!$A$6:$A$505,0)),"Unknown code"))</f>
      </c>
      <c r="D2272" s="12"/>
      <c r="E2272" s="14"/>
      <c r="F2272" s="14"/>
      <c r="G2272" s="15">
        <f>IF(OR($B2272="",$D2272=""),"",IF($F2272&lt;&gt;"",$F2272,IFERROR(IF($D2272="In",INDEX('Products'!$E$6:$E$505,MATCH($B2272,'Products'!$A$6:$A$505,0)),INDEX('Products'!$F$6:$F$505,MATCH($B2272,'Products'!$A$6:$A$505,0))),"")))</f>
      </c>
      <c r="H2272" s="15">
        <f>IF(OR($E2272="",$G2272=""),"",$E2272*$G2272)</f>
      </c>
      <c r="I2272" s="15">
        <f>IF(AND($D2272="Out",$E2272&lt;&gt;"",$G2272&lt;&gt;""),$E2272*($G2272-IFERROR(INDEX('Products'!$E$6:$E$505,MATCH($B2272,'Products'!$A$6:$A$505,0)),0)),"")</f>
      </c>
      <c r="J2272" s="12"/>
    </row>
    <row r="2273" spans="1:10" x14ac:dyDescent="0.25">
      <c r="A2273" s="17"/>
      <c r="B2273" s="12"/>
      <c r="C2273" s="16">
        <f>IF($B2273="","",IFERROR(INDEX('Products'!$B$6:$B$505,MATCH($B2273,'Products'!$A$6:$A$505,0)),"Unknown code"))</f>
      </c>
      <c r="D2273" s="12"/>
      <c r="E2273" s="14"/>
      <c r="F2273" s="14"/>
      <c r="G2273" s="15">
        <f>IF(OR($B2273="",$D2273=""),"",IF($F2273&lt;&gt;"",$F2273,IFERROR(IF($D2273="In",INDEX('Products'!$E$6:$E$505,MATCH($B2273,'Products'!$A$6:$A$505,0)),INDEX('Products'!$F$6:$F$505,MATCH($B2273,'Products'!$A$6:$A$505,0))),"")))</f>
      </c>
      <c r="H2273" s="15">
        <f>IF(OR($E2273="",$G2273=""),"",$E2273*$G2273)</f>
      </c>
      <c r="I2273" s="15">
        <f>IF(AND($D2273="Out",$E2273&lt;&gt;"",$G2273&lt;&gt;""),$E2273*($G2273-IFERROR(INDEX('Products'!$E$6:$E$505,MATCH($B2273,'Products'!$A$6:$A$505,0)),0)),"")</f>
      </c>
      <c r="J2273" s="12"/>
    </row>
    <row r="2274" spans="1:10" x14ac:dyDescent="0.25">
      <c r="A2274" s="17"/>
      <c r="B2274" s="12"/>
      <c r="C2274" s="16">
        <f>IF($B2274="","",IFERROR(INDEX('Products'!$B$6:$B$505,MATCH($B2274,'Products'!$A$6:$A$505,0)),"Unknown code"))</f>
      </c>
      <c r="D2274" s="12"/>
      <c r="E2274" s="14"/>
      <c r="F2274" s="14"/>
      <c r="G2274" s="15">
        <f>IF(OR($B2274="",$D2274=""),"",IF($F2274&lt;&gt;"",$F2274,IFERROR(IF($D2274="In",INDEX('Products'!$E$6:$E$505,MATCH($B2274,'Products'!$A$6:$A$505,0)),INDEX('Products'!$F$6:$F$505,MATCH($B2274,'Products'!$A$6:$A$505,0))),"")))</f>
      </c>
      <c r="H2274" s="15">
        <f>IF(OR($E2274="",$G2274=""),"",$E2274*$G2274)</f>
      </c>
      <c r="I2274" s="15">
        <f>IF(AND($D2274="Out",$E2274&lt;&gt;"",$G2274&lt;&gt;""),$E2274*($G2274-IFERROR(INDEX('Products'!$E$6:$E$505,MATCH($B2274,'Products'!$A$6:$A$505,0)),0)),"")</f>
      </c>
      <c r="J2274" s="12"/>
    </row>
    <row r="2275" spans="1:10" x14ac:dyDescent="0.25">
      <c r="A2275" s="17"/>
      <c r="B2275" s="12"/>
      <c r="C2275" s="16">
        <f>IF($B2275="","",IFERROR(INDEX('Products'!$B$6:$B$505,MATCH($B2275,'Products'!$A$6:$A$505,0)),"Unknown code"))</f>
      </c>
      <c r="D2275" s="12"/>
      <c r="E2275" s="14"/>
      <c r="F2275" s="14"/>
      <c r="G2275" s="15">
        <f>IF(OR($B2275="",$D2275=""),"",IF($F2275&lt;&gt;"",$F2275,IFERROR(IF($D2275="In",INDEX('Products'!$E$6:$E$505,MATCH($B2275,'Products'!$A$6:$A$505,0)),INDEX('Products'!$F$6:$F$505,MATCH($B2275,'Products'!$A$6:$A$505,0))),"")))</f>
      </c>
      <c r="H2275" s="15">
        <f>IF(OR($E2275="",$G2275=""),"",$E2275*$G2275)</f>
      </c>
      <c r="I2275" s="15">
        <f>IF(AND($D2275="Out",$E2275&lt;&gt;"",$G2275&lt;&gt;""),$E2275*($G2275-IFERROR(INDEX('Products'!$E$6:$E$505,MATCH($B2275,'Products'!$A$6:$A$505,0)),0)),"")</f>
      </c>
      <c r="J2275" s="12"/>
    </row>
    <row r="2276" spans="1:10" x14ac:dyDescent="0.25">
      <c r="A2276" s="17"/>
      <c r="B2276" s="12"/>
      <c r="C2276" s="16">
        <f>IF($B2276="","",IFERROR(INDEX('Products'!$B$6:$B$505,MATCH($B2276,'Products'!$A$6:$A$505,0)),"Unknown code"))</f>
      </c>
      <c r="D2276" s="12"/>
      <c r="E2276" s="14"/>
      <c r="F2276" s="14"/>
      <c r="G2276" s="15">
        <f>IF(OR($B2276="",$D2276=""),"",IF($F2276&lt;&gt;"",$F2276,IFERROR(IF($D2276="In",INDEX('Products'!$E$6:$E$505,MATCH($B2276,'Products'!$A$6:$A$505,0)),INDEX('Products'!$F$6:$F$505,MATCH($B2276,'Products'!$A$6:$A$505,0))),"")))</f>
      </c>
      <c r="H2276" s="15">
        <f>IF(OR($E2276="",$G2276=""),"",$E2276*$G2276)</f>
      </c>
      <c r="I2276" s="15">
        <f>IF(AND($D2276="Out",$E2276&lt;&gt;"",$G2276&lt;&gt;""),$E2276*($G2276-IFERROR(INDEX('Products'!$E$6:$E$505,MATCH($B2276,'Products'!$A$6:$A$505,0)),0)),"")</f>
      </c>
      <c r="J2276" s="12"/>
    </row>
    <row r="2277" spans="1:10" x14ac:dyDescent="0.25">
      <c r="A2277" s="17"/>
      <c r="B2277" s="12"/>
      <c r="C2277" s="16">
        <f>IF($B2277="","",IFERROR(INDEX('Products'!$B$6:$B$505,MATCH($B2277,'Products'!$A$6:$A$505,0)),"Unknown code"))</f>
      </c>
      <c r="D2277" s="12"/>
      <c r="E2277" s="14"/>
      <c r="F2277" s="14"/>
      <c r="G2277" s="15">
        <f>IF(OR($B2277="",$D2277=""),"",IF($F2277&lt;&gt;"",$F2277,IFERROR(IF($D2277="In",INDEX('Products'!$E$6:$E$505,MATCH($B2277,'Products'!$A$6:$A$505,0)),INDEX('Products'!$F$6:$F$505,MATCH($B2277,'Products'!$A$6:$A$505,0))),"")))</f>
      </c>
      <c r="H2277" s="15">
        <f>IF(OR($E2277="",$G2277=""),"",$E2277*$G2277)</f>
      </c>
      <c r="I2277" s="15">
        <f>IF(AND($D2277="Out",$E2277&lt;&gt;"",$G2277&lt;&gt;""),$E2277*($G2277-IFERROR(INDEX('Products'!$E$6:$E$505,MATCH($B2277,'Products'!$A$6:$A$505,0)),0)),"")</f>
      </c>
      <c r="J2277" s="12"/>
    </row>
    <row r="2278" spans="1:10" x14ac:dyDescent="0.25">
      <c r="A2278" s="17"/>
      <c r="B2278" s="12"/>
      <c r="C2278" s="16">
        <f>IF($B2278="","",IFERROR(INDEX('Products'!$B$6:$B$505,MATCH($B2278,'Products'!$A$6:$A$505,0)),"Unknown code"))</f>
      </c>
      <c r="D2278" s="12"/>
      <c r="E2278" s="14"/>
      <c r="F2278" s="14"/>
      <c r="G2278" s="15">
        <f>IF(OR($B2278="",$D2278=""),"",IF($F2278&lt;&gt;"",$F2278,IFERROR(IF($D2278="In",INDEX('Products'!$E$6:$E$505,MATCH($B2278,'Products'!$A$6:$A$505,0)),INDEX('Products'!$F$6:$F$505,MATCH($B2278,'Products'!$A$6:$A$505,0))),"")))</f>
      </c>
      <c r="H2278" s="15">
        <f>IF(OR($E2278="",$G2278=""),"",$E2278*$G2278)</f>
      </c>
      <c r="I2278" s="15">
        <f>IF(AND($D2278="Out",$E2278&lt;&gt;"",$G2278&lt;&gt;""),$E2278*($G2278-IFERROR(INDEX('Products'!$E$6:$E$505,MATCH($B2278,'Products'!$A$6:$A$505,0)),0)),"")</f>
      </c>
      <c r="J2278" s="12"/>
    </row>
    <row r="2279" spans="1:10" x14ac:dyDescent="0.25">
      <c r="A2279" s="17"/>
      <c r="B2279" s="12"/>
      <c r="C2279" s="16">
        <f>IF($B2279="","",IFERROR(INDEX('Products'!$B$6:$B$505,MATCH($B2279,'Products'!$A$6:$A$505,0)),"Unknown code"))</f>
      </c>
      <c r="D2279" s="12"/>
      <c r="E2279" s="14"/>
      <c r="F2279" s="14"/>
      <c r="G2279" s="15">
        <f>IF(OR($B2279="",$D2279=""),"",IF($F2279&lt;&gt;"",$F2279,IFERROR(IF($D2279="In",INDEX('Products'!$E$6:$E$505,MATCH($B2279,'Products'!$A$6:$A$505,0)),INDEX('Products'!$F$6:$F$505,MATCH($B2279,'Products'!$A$6:$A$505,0))),"")))</f>
      </c>
      <c r="H2279" s="15">
        <f>IF(OR($E2279="",$G2279=""),"",$E2279*$G2279)</f>
      </c>
      <c r="I2279" s="15">
        <f>IF(AND($D2279="Out",$E2279&lt;&gt;"",$G2279&lt;&gt;""),$E2279*($G2279-IFERROR(INDEX('Products'!$E$6:$E$505,MATCH($B2279,'Products'!$A$6:$A$505,0)),0)),"")</f>
      </c>
      <c r="J2279" s="12"/>
    </row>
    <row r="2280" spans="1:10" x14ac:dyDescent="0.25">
      <c r="A2280" s="17"/>
      <c r="B2280" s="12"/>
      <c r="C2280" s="16">
        <f>IF($B2280="","",IFERROR(INDEX('Products'!$B$6:$B$505,MATCH($B2280,'Products'!$A$6:$A$505,0)),"Unknown code"))</f>
      </c>
      <c r="D2280" s="12"/>
      <c r="E2280" s="14"/>
      <c r="F2280" s="14"/>
      <c r="G2280" s="15">
        <f>IF(OR($B2280="",$D2280=""),"",IF($F2280&lt;&gt;"",$F2280,IFERROR(IF($D2280="In",INDEX('Products'!$E$6:$E$505,MATCH($B2280,'Products'!$A$6:$A$505,0)),INDEX('Products'!$F$6:$F$505,MATCH($B2280,'Products'!$A$6:$A$505,0))),"")))</f>
      </c>
      <c r="H2280" s="15">
        <f>IF(OR($E2280="",$G2280=""),"",$E2280*$G2280)</f>
      </c>
      <c r="I2280" s="15">
        <f>IF(AND($D2280="Out",$E2280&lt;&gt;"",$G2280&lt;&gt;""),$E2280*($G2280-IFERROR(INDEX('Products'!$E$6:$E$505,MATCH($B2280,'Products'!$A$6:$A$505,0)),0)),"")</f>
      </c>
      <c r="J2280" s="12"/>
    </row>
    <row r="2281" spans="1:10" x14ac:dyDescent="0.25">
      <c r="A2281" s="17"/>
      <c r="B2281" s="12"/>
      <c r="C2281" s="16">
        <f>IF($B2281="","",IFERROR(INDEX('Products'!$B$6:$B$505,MATCH($B2281,'Products'!$A$6:$A$505,0)),"Unknown code"))</f>
      </c>
      <c r="D2281" s="12"/>
      <c r="E2281" s="14"/>
      <c r="F2281" s="14"/>
      <c r="G2281" s="15">
        <f>IF(OR($B2281="",$D2281=""),"",IF($F2281&lt;&gt;"",$F2281,IFERROR(IF($D2281="In",INDEX('Products'!$E$6:$E$505,MATCH($B2281,'Products'!$A$6:$A$505,0)),INDEX('Products'!$F$6:$F$505,MATCH($B2281,'Products'!$A$6:$A$505,0))),"")))</f>
      </c>
      <c r="H2281" s="15">
        <f>IF(OR($E2281="",$G2281=""),"",$E2281*$G2281)</f>
      </c>
      <c r="I2281" s="15">
        <f>IF(AND($D2281="Out",$E2281&lt;&gt;"",$G2281&lt;&gt;""),$E2281*($G2281-IFERROR(INDEX('Products'!$E$6:$E$505,MATCH($B2281,'Products'!$A$6:$A$505,0)),0)),"")</f>
      </c>
      <c r="J2281" s="12"/>
    </row>
    <row r="2282" spans="1:10" x14ac:dyDescent="0.25">
      <c r="A2282" s="17"/>
      <c r="B2282" s="12"/>
      <c r="C2282" s="16">
        <f>IF($B2282="","",IFERROR(INDEX('Products'!$B$6:$B$505,MATCH($B2282,'Products'!$A$6:$A$505,0)),"Unknown code"))</f>
      </c>
      <c r="D2282" s="12"/>
      <c r="E2282" s="14"/>
      <c r="F2282" s="14"/>
      <c r="G2282" s="15">
        <f>IF(OR($B2282="",$D2282=""),"",IF($F2282&lt;&gt;"",$F2282,IFERROR(IF($D2282="In",INDEX('Products'!$E$6:$E$505,MATCH($B2282,'Products'!$A$6:$A$505,0)),INDEX('Products'!$F$6:$F$505,MATCH($B2282,'Products'!$A$6:$A$505,0))),"")))</f>
      </c>
      <c r="H2282" s="15">
        <f>IF(OR($E2282="",$G2282=""),"",$E2282*$G2282)</f>
      </c>
      <c r="I2282" s="15">
        <f>IF(AND($D2282="Out",$E2282&lt;&gt;"",$G2282&lt;&gt;""),$E2282*($G2282-IFERROR(INDEX('Products'!$E$6:$E$505,MATCH($B2282,'Products'!$A$6:$A$505,0)),0)),"")</f>
      </c>
      <c r="J2282" s="12"/>
    </row>
    <row r="2283" spans="1:10" x14ac:dyDescent="0.25">
      <c r="A2283" s="17"/>
      <c r="B2283" s="12"/>
      <c r="C2283" s="16">
        <f>IF($B2283="","",IFERROR(INDEX('Products'!$B$6:$B$505,MATCH($B2283,'Products'!$A$6:$A$505,0)),"Unknown code"))</f>
      </c>
      <c r="D2283" s="12"/>
      <c r="E2283" s="14"/>
      <c r="F2283" s="14"/>
      <c r="G2283" s="15">
        <f>IF(OR($B2283="",$D2283=""),"",IF($F2283&lt;&gt;"",$F2283,IFERROR(IF($D2283="In",INDEX('Products'!$E$6:$E$505,MATCH($B2283,'Products'!$A$6:$A$505,0)),INDEX('Products'!$F$6:$F$505,MATCH($B2283,'Products'!$A$6:$A$505,0))),"")))</f>
      </c>
      <c r="H2283" s="15">
        <f>IF(OR($E2283="",$G2283=""),"",$E2283*$G2283)</f>
      </c>
      <c r="I2283" s="15">
        <f>IF(AND($D2283="Out",$E2283&lt;&gt;"",$G2283&lt;&gt;""),$E2283*($G2283-IFERROR(INDEX('Products'!$E$6:$E$505,MATCH($B2283,'Products'!$A$6:$A$505,0)),0)),"")</f>
      </c>
      <c r="J2283" s="12"/>
    </row>
    <row r="2284" spans="1:10" x14ac:dyDescent="0.25">
      <c r="A2284" s="17"/>
      <c r="B2284" s="12"/>
      <c r="C2284" s="16">
        <f>IF($B2284="","",IFERROR(INDEX('Products'!$B$6:$B$505,MATCH($B2284,'Products'!$A$6:$A$505,0)),"Unknown code"))</f>
      </c>
      <c r="D2284" s="12"/>
      <c r="E2284" s="14"/>
      <c r="F2284" s="14"/>
      <c r="G2284" s="15">
        <f>IF(OR($B2284="",$D2284=""),"",IF($F2284&lt;&gt;"",$F2284,IFERROR(IF($D2284="In",INDEX('Products'!$E$6:$E$505,MATCH($B2284,'Products'!$A$6:$A$505,0)),INDEX('Products'!$F$6:$F$505,MATCH($B2284,'Products'!$A$6:$A$505,0))),"")))</f>
      </c>
      <c r="H2284" s="15">
        <f>IF(OR($E2284="",$G2284=""),"",$E2284*$G2284)</f>
      </c>
      <c r="I2284" s="15">
        <f>IF(AND($D2284="Out",$E2284&lt;&gt;"",$G2284&lt;&gt;""),$E2284*($G2284-IFERROR(INDEX('Products'!$E$6:$E$505,MATCH($B2284,'Products'!$A$6:$A$505,0)),0)),"")</f>
      </c>
      <c r="J2284" s="12"/>
    </row>
    <row r="2285" spans="1:10" x14ac:dyDescent="0.25">
      <c r="A2285" s="17"/>
      <c r="B2285" s="12"/>
      <c r="C2285" s="16">
        <f>IF($B2285="","",IFERROR(INDEX('Products'!$B$6:$B$505,MATCH($B2285,'Products'!$A$6:$A$505,0)),"Unknown code"))</f>
      </c>
      <c r="D2285" s="12"/>
      <c r="E2285" s="14"/>
      <c r="F2285" s="14"/>
      <c r="G2285" s="15">
        <f>IF(OR($B2285="",$D2285=""),"",IF($F2285&lt;&gt;"",$F2285,IFERROR(IF($D2285="In",INDEX('Products'!$E$6:$E$505,MATCH($B2285,'Products'!$A$6:$A$505,0)),INDEX('Products'!$F$6:$F$505,MATCH($B2285,'Products'!$A$6:$A$505,0))),"")))</f>
      </c>
      <c r="H2285" s="15">
        <f>IF(OR($E2285="",$G2285=""),"",$E2285*$G2285)</f>
      </c>
      <c r="I2285" s="15">
        <f>IF(AND($D2285="Out",$E2285&lt;&gt;"",$G2285&lt;&gt;""),$E2285*($G2285-IFERROR(INDEX('Products'!$E$6:$E$505,MATCH($B2285,'Products'!$A$6:$A$505,0)),0)),"")</f>
      </c>
      <c r="J2285" s="12"/>
    </row>
    <row r="2286" spans="1:10" x14ac:dyDescent="0.25">
      <c r="A2286" s="17"/>
      <c r="B2286" s="12"/>
      <c r="C2286" s="16">
        <f>IF($B2286="","",IFERROR(INDEX('Products'!$B$6:$B$505,MATCH($B2286,'Products'!$A$6:$A$505,0)),"Unknown code"))</f>
      </c>
      <c r="D2286" s="12"/>
      <c r="E2286" s="14"/>
      <c r="F2286" s="14"/>
      <c r="G2286" s="15">
        <f>IF(OR($B2286="",$D2286=""),"",IF($F2286&lt;&gt;"",$F2286,IFERROR(IF($D2286="In",INDEX('Products'!$E$6:$E$505,MATCH($B2286,'Products'!$A$6:$A$505,0)),INDEX('Products'!$F$6:$F$505,MATCH($B2286,'Products'!$A$6:$A$505,0))),"")))</f>
      </c>
      <c r="H2286" s="15">
        <f>IF(OR($E2286="",$G2286=""),"",$E2286*$G2286)</f>
      </c>
      <c r="I2286" s="15">
        <f>IF(AND($D2286="Out",$E2286&lt;&gt;"",$G2286&lt;&gt;""),$E2286*($G2286-IFERROR(INDEX('Products'!$E$6:$E$505,MATCH($B2286,'Products'!$A$6:$A$505,0)),0)),"")</f>
      </c>
      <c r="J2286" s="12"/>
    </row>
    <row r="2287" spans="1:10" x14ac:dyDescent="0.25">
      <c r="A2287" s="17"/>
      <c r="B2287" s="12"/>
      <c r="C2287" s="16">
        <f>IF($B2287="","",IFERROR(INDEX('Products'!$B$6:$B$505,MATCH($B2287,'Products'!$A$6:$A$505,0)),"Unknown code"))</f>
      </c>
      <c r="D2287" s="12"/>
      <c r="E2287" s="14"/>
      <c r="F2287" s="14"/>
      <c r="G2287" s="15">
        <f>IF(OR($B2287="",$D2287=""),"",IF($F2287&lt;&gt;"",$F2287,IFERROR(IF($D2287="In",INDEX('Products'!$E$6:$E$505,MATCH($B2287,'Products'!$A$6:$A$505,0)),INDEX('Products'!$F$6:$F$505,MATCH($B2287,'Products'!$A$6:$A$505,0))),"")))</f>
      </c>
      <c r="H2287" s="15">
        <f>IF(OR($E2287="",$G2287=""),"",$E2287*$G2287)</f>
      </c>
      <c r="I2287" s="15">
        <f>IF(AND($D2287="Out",$E2287&lt;&gt;"",$G2287&lt;&gt;""),$E2287*($G2287-IFERROR(INDEX('Products'!$E$6:$E$505,MATCH($B2287,'Products'!$A$6:$A$505,0)),0)),"")</f>
      </c>
      <c r="J2287" s="12"/>
    </row>
    <row r="2288" spans="1:10" x14ac:dyDescent="0.25">
      <c r="A2288" s="17"/>
      <c r="B2288" s="12"/>
      <c r="C2288" s="16">
        <f>IF($B2288="","",IFERROR(INDEX('Products'!$B$6:$B$505,MATCH($B2288,'Products'!$A$6:$A$505,0)),"Unknown code"))</f>
      </c>
      <c r="D2288" s="12"/>
      <c r="E2288" s="14"/>
      <c r="F2288" s="14"/>
      <c r="G2288" s="15">
        <f>IF(OR($B2288="",$D2288=""),"",IF($F2288&lt;&gt;"",$F2288,IFERROR(IF($D2288="In",INDEX('Products'!$E$6:$E$505,MATCH($B2288,'Products'!$A$6:$A$505,0)),INDEX('Products'!$F$6:$F$505,MATCH($B2288,'Products'!$A$6:$A$505,0))),"")))</f>
      </c>
      <c r="H2288" s="15">
        <f>IF(OR($E2288="",$G2288=""),"",$E2288*$G2288)</f>
      </c>
      <c r="I2288" s="15">
        <f>IF(AND($D2288="Out",$E2288&lt;&gt;"",$G2288&lt;&gt;""),$E2288*($G2288-IFERROR(INDEX('Products'!$E$6:$E$505,MATCH($B2288,'Products'!$A$6:$A$505,0)),0)),"")</f>
      </c>
      <c r="J2288" s="12"/>
    </row>
    <row r="2289" spans="1:10" x14ac:dyDescent="0.25">
      <c r="A2289" s="17"/>
      <c r="B2289" s="12"/>
      <c r="C2289" s="16">
        <f>IF($B2289="","",IFERROR(INDEX('Products'!$B$6:$B$505,MATCH($B2289,'Products'!$A$6:$A$505,0)),"Unknown code"))</f>
      </c>
      <c r="D2289" s="12"/>
      <c r="E2289" s="14"/>
      <c r="F2289" s="14"/>
      <c r="G2289" s="15">
        <f>IF(OR($B2289="",$D2289=""),"",IF($F2289&lt;&gt;"",$F2289,IFERROR(IF($D2289="In",INDEX('Products'!$E$6:$E$505,MATCH($B2289,'Products'!$A$6:$A$505,0)),INDEX('Products'!$F$6:$F$505,MATCH($B2289,'Products'!$A$6:$A$505,0))),"")))</f>
      </c>
      <c r="H2289" s="15">
        <f>IF(OR($E2289="",$G2289=""),"",$E2289*$G2289)</f>
      </c>
      <c r="I2289" s="15">
        <f>IF(AND($D2289="Out",$E2289&lt;&gt;"",$G2289&lt;&gt;""),$E2289*($G2289-IFERROR(INDEX('Products'!$E$6:$E$505,MATCH($B2289,'Products'!$A$6:$A$505,0)),0)),"")</f>
      </c>
      <c r="J2289" s="12"/>
    </row>
    <row r="2290" spans="1:10" x14ac:dyDescent="0.25">
      <c r="A2290" s="17"/>
      <c r="B2290" s="12"/>
      <c r="C2290" s="16">
        <f>IF($B2290="","",IFERROR(INDEX('Products'!$B$6:$B$505,MATCH($B2290,'Products'!$A$6:$A$505,0)),"Unknown code"))</f>
      </c>
      <c r="D2290" s="12"/>
      <c r="E2290" s="14"/>
      <c r="F2290" s="14"/>
      <c r="G2290" s="15">
        <f>IF(OR($B2290="",$D2290=""),"",IF($F2290&lt;&gt;"",$F2290,IFERROR(IF($D2290="In",INDEX('Products'!$E$6:$E$505,MATCH($B2290,'Products'!$A$6:$A$505,0)),INDEX('Products'!$F$6:$F$505,MATCH($B2290,'Products'!$A$6:$A$505,0))),"")))</f>
      </c>
      <c r="H2290" s="15">
        <f>IF(OR($E2290="",$G2290=""),"",$E2290*$G2290)</f>
      </c>
      <c r="I2290" s="15">
        <f>IF(AND($D2290="Out",$E2290&lt;&gt;"",$G2290&lt;&gt;""),$E2290*($G2290-IFERROR(INDEX('Products'!$E$6:$E$505,MATCH($B2290,'Products'!$A$6:$A$505,0)),0)),"")</f>
      </c>
      <c r="J2290" s="12"/>
    </row>
    <row r="2291" spans="1:10" x14ac:dyDescent="0.25">
      <c r="A2291" s="17"/>
      <c r="B2291" s="12"/>
      <c r="C2291" s="16">
        <f>IF($B2291="","",IFERROR(INDEX('Products'!$B$6:$B$505,MATCH($B2291,'Products'!$A$6:$A$505,0)),"Unknown code"))</f>
      </c>
      <c r="D2291" s="12"/>
      <c r="E2291" s="14"/>
      <c r="F2291" s="14"/>
      <c r="G2291" s="15">
        <f>IF(OR($B2291="",$D2291=""),"",IF($F2291&lt;&gt;"",$F2291,IFERROR(IF($D2291="In",INDEX('Products'!$E$6:$E$505,MATCH($B2291,'Products'!$A$6:$A$505,0)),INDEX('Products'!$F$6:$F$505,MATCH($B2291,'Products'!$A$6:$A$505,0))),"")))</f>
      </c>
      <c r="H2291" s="15">
        <f>IF(OR($E2291="",$G2291=""),"",$E2291*$G2291)</f>
      </c>
      <c r="I2291" s="15">
        <f>IF(AND($D2291="Out",$E2291&lt;&gt;"",$G2291&lt;&gt;""),$E2291*($G2291-IFERROR(INDEX('Products'!$E$6:$E$505,MATCH($B2291,'Products'!$A$6:$A$505,0)),0)),"")</f>
      </c>
      <c r="J2291" s="12"/>
    </row>
    <row r="2292" spans="1:10" x14ac:dyDescent="0.25">
      <c r="A2292" s="17"/>
      <c r="B2292" s="12"/>
      <c r="C2292" s="16">
        <f>IF($B2292="","",IFERROR(INDEX('Products'!$B$6:$B$505,MATCH($B2292,'Products'!$A$6:$A$505,0)),"Unknown code"))</f>
      </c>
      <c r="D2292" s="12"/>
      <c r="E2292" s="14"/>
      <c r="F2292" s="14"/>
      <c r="G2292" s="15">
        <f>IF(OR($B2292="",$D2292=""),"",IF($F2292&lt;&gt;"",$F2292,IFERROR(IF($D2292="In",INDEX('Products'!$E$6:$E$505,MATCH($B2292,'Products'!$A$6:$A$505,0)),INDEX('Products'!$F$6:$F$505,MATCH($B2292,'Products'!$A$6:$A$505,0))),"")))</f>
      </c>
      <c r="H2292" s="15">
        <f>IF(OR($E2292="",$G2292=""),"",$E2292*$G2292)</f>
      </c>
      <c r="I2292" s="15">
        <f>IF(AND($D2292="Out",$E2292&lt;&gt;"",$G2292&lt;&gt;""),$E2292*($G2292-IFERROR(INDEX('Products'!$E$6:$E$505,MATCH($B2292,'Products'!$A$6:$A$505,0)),0)),"")</f>
      </c>
      <c r="J2292" s="12"/>
    </row>
    <row r="2293" spans="1:10" x14ac:dyDescent="0.25">
      <c r="A2293" s="17"/>
      <c r="B2293" s="12"/>
      <c r="C2293" s="16">
        <f>IF($B2293="","",IFERROR(INDEX('Products'!$B$6:$B$505,MATCH($B2293,'Products'!$A$6:$A$505,0)),"Unknown code"))</f>
      </c>
      <c r="D2293" s="12"/>
      <c r="E2293" s="14"/>
      <c r="F2293" s="14"/>
      <c r="G2293" s="15">
        <f>IF(OR($B2293="",$D2293=""),"",IF($F2293&lt;&gt;"",$F2293,IFERROR(IF($D2293="In",INDEX('Products'!$E$6:$E$505,MATCH($B2293,'Products'!$A$6:$A$505,0)),INDEX('Products'!$F$6:$F$505,MATCH($B2293,'Products'!$A$6:$A$505,0))),"")))</f>
      </c>
      <c r="H2293" s="15">
        <f>IF(OR($E2293="",$G2293=""),"",$E2293*$G2293)</f>
      </c>
      <c r="I2293" s="15">
        <f>IF(AND($D2293="Out",$E2293&lt;&gt;"",$G2293&lt;&gt;""),$E2293*($G2293-IFERROR(INDEX('Products'!$E$6:$E$505,MATCH($B2293,'Products'!$A$6:$A$505,0)),0)),"")</f>
      </c>
      <c r="J2293" s="12"/>
    </row>
    <row r="2294" spans="1:10" x14ac:dyDescent="0.25">
      <c r="A2294" s="17"/>
      <c r="B2294" s="12"/>
      <c r="C2294" s="16">
        <f>IF($B2294="","",IFERROR(INDEX('Products'!$B$6:$B$505,MATCH($B2294,'Products'!$A$6:$A$505,0)),"Unknown code"))</f>
      </c>
      <c r="D2294" s="12"/>
      <c r="E2294" s="14"/>
      <c r="F2294" s="14"/>
      <c r="G2294" s="15">
        <f>IF(OR($B2294="",$D2294=""),"",IF($F2294&lt;&gt;"",$F2294,IFERROR(IF($D2294="In",INDEX('Products'!$E$6:$E$505,MATCH($B2294,'Products'!$A$6:$A$505,0)),INDEX('Products'!$F$6:$F$505,MATCH($B2294,'Products'!$A$6:$A$505,0))),"")))</f>
      </c>
      <c r="H2294" s="15">
        <f>IF(OR($E2294="",$G2294=""),"",$E2294*$G2294)</f>
      </c>
      <c r="I2294" s="15">
        <f>IF(AND($D2294="Out",$E2294&lt;&gt;"",$G2294&lt;&gt;""),$E2294*($G2294-IFERROR(INDEX('Products'!$E$6:$E$505,MATCH($B2294,'Products'!$A$6:$A$505,0)),0)),"")</f>
      </c>
      <c r="J2294" s="12"/>
    </row>
    <row r="2295" spans="1:10" x14ac:dyDescent="0.25">
      <c r="A2295" s="17"/>
      <c r="B2295" s="12"/>
      <c r="C2295" s="16">
        <f>IF($B2295="","",IFERROR(INDEX('Products'!$B$6:$B$505,MATCH($B2295,'Products'!$A$6:$A$505,0)),"Unknown code"))</f>
      </c>
      <c r="D2295" s="12"/>
      <c r="E2295" s="14"/>
      <c r="F2295" s="14"/>
      <c r="G2295" s="15">
        <f>IF(OR($B2295="",$D2295=""),"",IF($F2295&lt;&gt;"",$F2295,IFERROR(IF($D2295="In",INDEX('Products'!$E$6:$E$505,MATCH($B2295,'Products'!$A$6:$A$505,0)),INDEX('Products'!$F$6:$F$505,MATCH($B2295,'Products'!$A$6:$A$505,0))),"")))</f>
      </c>
      <c r="H2295" s="15">
        <f>IF(OR($E2295="",$G2295=""),"",$E2295*$G2295)</f>
      </c>
      <c r="I2295" s="15">
        <f>IF(AND($D2295="Out",$E2295&lt;&gt;"",$G2295&lt;&gt;""),$E2295*($G2295-IFERROR(INDEX('Products'!$E$6:$E$505,MATCH($B2295,'Products'!$A$6:$A$505,0)),0)),"")</f>
      </c>
      <c r="J2295" s="12"/>
    </row>
    <row r="2296" spans="1:10" x14ac:dyDescent="0.25">
      <c r="A2296" s="17"/>
      <c r="B2296" s="12"/>
      <c r="C2296" s="16">
        <f>IF($B2296="","",IFERROR(INDEX('Products'!$B$6:$B$505,MATCH($B2296,'Products'!$A$6:$A$505,0)),"Unknown code"))</f>
      </c>
      <c r="D2296" s="12"/>
      <c r="E2296" s="14"/>
      <c r="F2296" s="14"/>
      <c r="G2296" s="15">
        <f>IF(OR($B2296="",$D2296=""),"",IF($F2296&lt;&gt;"",$F2296,IFERROR(IF($D2296="In",INDEX('Products'!$E$6:$E$505,MATCH($B2296,'Products'!$A$6:$A$505,0)),INDEX('Products'!$F$6:$F$505,MATCH($B2296,'Products'!$A$6:$A$505,0))),"")))</f>
      </c>
      <c r="H2296" s="15">
        <f>IF(OR($E2296="",$G2296=""),"",$E2296*$G2296)</f>
      </c>
      <c r="I2296" s="15">
        <f>IF(AND($D2296="Out",$E2296&lt;&gt;"",$G2296&lt;&gt;""),$E2296*($G2296-IFERROR(INDEX('Products'!$E$6:$E$505,MATCH($B2296,'Products'!$A$6:$A$505,0)),0)),"")</f>
      </c>
      <c r="J2296" s="12"/>
    </row>
    <row r="2297" spans="1:10" x14ac:dyDescent="0.25">
      <c r="A2297" s="17"/>
      <c r="B2297" s="12"/>
      <c r="C2297" s="16">
        <f>IF($B2297="","",IFERROR(INDEX('Products'!$B$6:$B$505,MATCH($B2297,'Products'!$A$6:$A$505,0)),"Unknown code"))</f>
      </c>
      <c r="D2297" s="12"/>
      <c r="E2297" s="14"/>
      <c r="F2297" s="14"/>
      <c r="G2297" s="15">
        <f>IF(OR($B2297="",$D2297=""),"",IF($F2297&lt;&gt;"",$F2297,IFERROR(IF($D2297="In",INDEX('Products'!$E$6:$E$505,MATCH($B2297,'Products'!$A$6:$A$505,0)),INDEX('Products'!$F$6:$F$505,MATCH($B2297,'Products'!$A$6:$A$505,0))),"")))</f>
      </c>
      <c r="H2297" s="15">
        <f>IF(OR($E2297="",$G2297=""),"",$E2297*$G2297)</f>
      </c>
      <c r="I2297" s="15">
        <f>IF(AND($D2297="Out",$E2297&lt;&gt;"",$G2297&lt;&gt;""),$E2297*($G2297-IFERROR(INDEX('Products'!$E$6:$E$505,MATCH($B2297,'Products'!$A$6:$A$505,0)),0)),"")</f>
      </c>
      <c r="J2297" s="12"/>
    </row>
    <row r="2298" spans="1:10" x14ac:dyDescent="0.25">
      <c r="A2298" s="17"/>
      <c r="B2298" s="12"/>
      <c r="C2298" s="16">
        <f>IF($B2298="","",IFERROR(INDEX('Products'!$B$6:$B$505,MATCH($B2298,'Products'!$A$6:$A$505,0)),"Unknown code"))</f>
      </c>
      <c r="D2298" s="12"/>
      <c r="E2298" s="14"/>
      <c r="F2298" s="14"/>
      <c r="G2298" s="15">
        <f>IF(OR($B2298="",$D2298=""),"",IF($F2298&lt;&gt;"",$F2298,IFERROR(IF($D2298="In",INDEX('Products'!$E$6:$E$505,MATCH($B2298,'Products'!$A$6:$A$505,0)),INDEX('Products'!$F$6:$F$505,MATCH($B2298,'Products'!$A$6:$A$505,0))),"")))</f>
      </c>
      <c r="H2298" s="15">
        <f>IF(OR($E2298="",$G2298=""),"",$E2298*$G2298)</f>
      </c>
      <c r="I2298" s="15">
        <f>IF(AND($D2298="Out",$E2298&lt;&gt;"",$G2298&lt;&gt;""),$E2298*($G2298-IFERROR(INDEX('Products'!$E$6:$E$505,MATCH($B2298,'Products'!$A$6:$A$505,0)),0)),"")</f>
      </c>
      <c r="J2298" s="12"/>
    </row>
    <row r="2299" spans="1:10" x14ac:dyDescent="0.25">
      <c r="A2299" s="17"/>
      <c r="B2299" s="12"/>
      <c r="C2299" s="16">
        <f>IF($B2299="","",IFERROR(INDEX('Products'!$B$6:$B$505,MATCH($B2299,'Products'!$A$6:$A$505,0)),"Unknown code"))</f>
      </c>
      <c r="D2299" s="12"/>
      <c r="E2299" s="14"/>
      <c r="F2299" s="14"/>
      <c r="G2299" s="15">
        <f>IF(OR($B2299="",$D2299=""),"",IF($F2299&lt;&gt;"",$F2299,IFERROR(IF($D2299="In",INDEX('Products'!$E$6:$E$505,MATCH($B2299,'Products'!$A$6:$A$505,0)),INDEX('Products'!$F$6:$F$505,MATCH($B2299,'Products'!$A$6:$A$505,0))),"")))</f>
      </c>
      <c r="H2299" s="15">
        <f>IF(OR($E2299="",$G2299=""),"",$E2299*$G2299)</f>
      </c>
      <c r="I2299" s="15">
        <f>IF(AND($D2299="Out",$E2299&lt;&gt;"",$G2299&lt;&gt;""),$E2299*($G2299-IFERROR(INDEX('Products'!$E$6:$E$505,MATCH($B2299,'Products'!$A$6:$A$505,0)),0)),"")</f>
      </c>
      <c r="J2299" s="12"/>
    </row>
    <row r="2300" spans="1:10" x14ac:dyDescent="0.25">
      <c r="A2300" s="17"/>
      <c r="B2300" s="12"/>
      <c r="C2300" s="16">
        <f>IF($B2300="","",IFERROR(INDEX('Products'!$B$6:$B$505,MATCH($B2300,'Products'!$A$6:$A$505,0)),"Unknown code"))</f>
      </c>
      <c r="D2300" s="12"/>
      <c r="E2300" s="14"/>
      <c r="F2300" s="14"/>
      <c r="G2300" s="15">
        <f>IF(OR($B2300="",$D2300=""),"",IF($F2300&lt;&gt;"",$F2300,IFERROR(IF($D2300="In",INDEX('Products'!$E$6:$E$505,MATCH($B2300,'Products'!$A$6:$A$505,0)),INDEX('Products'!$F$6:$F$505,MATCH($B2300,'Products'!$A$6:$A$505,0))),"")))</f>
      </c>
      <c r="H2300" s="15">
        <f>IF(OR($E2300="",$G2300=""),"",$E2300*$G2300)</f>
      </c>
      <c r="I2300" s="15">
        <f>IF(AND($D2300="Out",$E2300&lt;&gt;"",$G2300&lt;&gt;""),$E2300*($G2300-IFERROR(INDEX('Products'!$E$6:$E$505,MATCH($B2300,'Products'!$A$6:$A$505,0)),0)),"")</f>
      </c>
      <c r="J2300" s="12"/>
    </row>
    <row r="2301" spans="1:10" x14ac:dyDescent="0.25">
      <c r="A2301" s="17"/>
      <c r="B2301" s="12"/>
      <c r="C2301" s="16">
        <f>IF($B2301="","",IFERROR(INDEX('Products'!$B$6:$B$505,MATCH($B2301,'Products'!$A$6:$A$505,0)),"Unknown code"))</f>
      </c>
      <c r="D2301" s="12"/>
      <c r="E2301" s="14"/>
      <c r="F2301" s="14"/>
      <c r="G2301" s="15">
        <f>IF(OR($B2301="",$D2301=""),"",IF($F2301&lt;&gt;"",$F2301,IFERROR(IF($D2301="In",INDEX('Products'!$E$6:$E$505,MATCH($B2301,'Products'!$A$6:$A$505,0)),INDEX('Products'!$F$6:$F$505,MATCH($B2301,'Products'!$A$6:$A$505,0))),"")))</f>
      </c>
      <c r="H2301" s="15">
        <f>IF(OR($E2301="",$G2301=""),"",$E2301*$G2301)</f>
      </c>
      <c r="I2301" s="15">
        <f>IF(AND($D2301="Out",$E2301&lt;&gt;"",$G2301&lt;&gt;""),$E2301*($G2301-IFERROR(INDEX('Products'!$E$6:$E$505,MATCH($B2301,'Products'!$A$6:$A$505,0)),0)),"")</f>
      </c>
      <c r="J2301" s="12"/>
    </row>
    <row r="2302" spans="1:10" x14ac:dyDescent="0.25">
      <c r="A2302" s="17"/>
      <c r="B2302" s="12"/>
      <c r="C2302" s="16">
        <f>IF($B2302="","",IFERROR(INDEX('Products'!$B$6:$B$505,MATCH($B2302,'Products'!$A$6:$A$505,0)),"Unknown code"))</f>
      </c>
      <c r="D2302" s="12"/>
      <c r="E2302" s="14"/>
      <c r="F2302" s="14"/>
      <c r="G2302" s="15">
        <f>IF(OR($B2302="",$D2302=""),"",IF($F2302&lt;&gt;"",$F2302,IFERROR(IF($D2302="In",INDEX('Products'!$E$6:$E$505,MATCH($B2302,'Products'!$A$6:$A$505,0)),INDEX('Products'!$F$6:$F$505,MATCH($B2302,'Products'!$A$6:$A$505,0))),"")))</f>
      </c>
      <c r="H2302" s="15">
        <f>IF(OR($E2302="",$G2302=""),"",$E2302*$G2302)</f>
      </c>
      <c r="I2302" s="15">
        <f>IF(AND($D2302="Out",$E2302&lt;&gt;"",$G2302&lt;&gt;""),$E2302*($G2302-IFERROR(INDEX('Products'!$E$6:$E$505,MATCH($B2302,'Products'!$A$6:$A$505,0)),0)),"")</f>
      </c>
      <c r="J2302" s="12"/>
    </row>
    <row r="2303" spans="1:10" x14ac:dyDescent="0.25">
      <c r="A2303" s="17"/>
      <c r="B2303" s="12"/>
      <c r="C2303" s="16">
        <f>IF($B2303="","",IFERROR(INDEX('Products'!$B$6:$B$505,MATCH($B2303,'Products'!$A$6:$A$505,0)),"Unknown code"))</f>
      </c>
      <c r="D2303" s="12"/>
      <c r="E2303" s="14"/>
      <c r="F2303" s="14"/>
      <c r="G2303" s="15">
        <f>IF(OR($B2303="",$D2303=""),"",IF($F2303&lt;&gt;"",$F2303,IFERROR(IF($D2303="In",INDEX('Products'!$E$6:$E$505,MATCH($B2303,'Products'!$A$6:$A$505,0)),INDEX('Products'!$F$6:$F$505,MATCH($B2303,'Products'!$A$6:$A$505,0))),"")))</f>
      </c>
      <c r="H2303" s="15">
        <f>IF(OR($E2303="",$G2303=""),"",$E2303*$G2303)</f>
      </c>
      <c r="I2303" s="15">
        <f>IF(AND($D2303="Out",$E2303&lt;&gt;"",$G2303&lt;&gt;""),$E2303*($G2303-IFERROR(INDEX('Products'!$E$6:$E$505,MATCH($B2303,'Products'!$A$6:$A$505,0)),0)),"")</f>
      </c>
      <c r="J2303" s="12"/>
    </row>
    <row r="2304" spans="1:10" x14ac:dyDescent="0.25">
      <c r="A2304" s="17"/>
      <c r="B2304" s="12"/>
      <c r="C2304" s="16">
        <f>IF($B2304="","",IFERROR(INDEX('Products'!$B$6:$B$505,MATCH($B2304,'Products'!$A$6:$A$505,0)),"Unknown code"))</f>
      </c>
      <c r="D2304" s="12"/>
      <c r="E2304" s="14"/>
      <c r="F2304" s="14"/>
      <c r="G2304" s="15">
        <f>IF(OR($B2304="",$D2304=""),"",IF($F2304&lt;&gt;"",$F2304,IFERROR(IF($D2304="In",INDEX('Products'!$E$6:$E$505,MATCH($B2304,'Products'!$A$6:$A$505,0)),INDEX('Products'!$F$6:$F$505,MATCH($B2304,'Products'!$A$6:$A$505,0))),"")))</f>
      </c>
      <c r="H2304" s="15">
        <f>IF(OR($E2304="",$G2304=""),"",$E2304*$G2304)</f>
      </c>
      <c r="I2304" s="15">
        <f>IF(AND($D2304="Out",$E2304&lt;&gt;"",$G2304&lt;&gt;""),$E2304*($G2304-IFERROR(INDEX('Products'!$E$6:$E$505,MATCH($B2304,'Products'!$A$6:$A$505,0)),0)),"")</f>
      </c>
      <c r="J2304" s="12"/>
    </row>
    <row r="2305" spans="1:10" x14ac:dyDescent="0.25">
      <c r="A2305" s="17"/>
      <c r="B2305" s="12"/>
      <c r="C2305" s="16">
        <f>IF($B2305="","",IFERROR(INDEX('Products'!$B$6:$B$505,MATCH($B2305,'Products'!$A$6:$A$505,0)),"Unknown code"))</f>
      </c>
      <c r="D2305" s="12"/>
      <c r="E2305" s="14"/>
      <c r="F2305" s="14"/>
      <c r="G2305" s="15">
        <f>IF(OR($B2305="",$D2305=""),"",IF($F2305&lt;&gt;"",$F2305,IFERROR(IF($D2305="In",INDEX('Products'!$E$6:$E$505,MATCH($B2305,'Products'!$A$6:$A$505,0)),INDEX('Products'!$F$6:$F$505,MATCH($B2305,'Products'!$A$6:$A$505,0))),"")))</f>
      </c>
      <c r="H2305" s="15">
        <f>IF(OR($E2305="",$G2305=""),"",$E2305*$G2305)</f>
      </c>
      <c r="I2305" s="15">
        <f>IF(AND($D2305="Out",$E2305&lt;&gt;"",$G2305&lt;&gt;""),$E2305*($G2305-IFERROR(INDEX('Products'!$E$6:$E$505,MATCH($B2305,'Products'!$A$6:$A$505,0)),0)),"")</f>
      </c>
      <c r="J2305" s="12"/>
    </row>
    <row r="2306" spans="1:10" x14ac:dyDescent="0.25">
      <c r="A2306" s="17"/>
      <c r="B2306" s="12"/>
      <c r="C2306" s="16">
        <f>IF($B2306="","",IFERROR(INDEX('Products'!$B$6:$B$505,MATCH($B2306,'Products'!$A$6:$A$505,0)),"Unknown code"))</f>
      </c>
      <c r="D2306" s="12"/>
      <c r="E2306" s="14"/>
      <c r="F2306" s="14"/>
      <c r="G2306" s="15">
        <f>IF(OR($B2306="",$D2306=""),"",IF($F2306&lt;&gt;"",$F2306,IFERROR(IF($D2306="In",INDEX('Products'!$E$6:$E$505,MATCH($B2306,'Products'!$A$6:$A$505,0)),INDEX('Products'!$F$6:$F$505,MATCH($B2306,'Products'!$A$6:$A$505,0))),"")))</f>
      </c>
      <c r="H2306" s="15">
        <f>IF(OR($E2306="",$G2306=""),"",$E2306*$G2306)</f>
      </c>
      <c r="I2306" s="15">
        <f>IF(AND($D2306="Out",$E2306&lt;&gt;"",$G2306&lt;&gt;""),$E2306*($G2306-IFERROR(INDEX('Products'!$E$6:$E$505,MATCH($B2306,'Products'!$A$6:$A$505,0)),0)),"")</f>
      </c>
      <c r="J2306" s="12"/>
    </row>
    <row r="2307" spans="1:10" x14ac:dyDescent="0.25">
      <c r="A2307" s="17"/>
      <c r="B2307" s="12"/>
      <c r="C2307" s="16">
        <f>IF($B2307="","",IFERROR(INDEX('Products'!$B$6:$B$505,MATCH($B2307,'Products'!$A$6:$A$505,0)),"Unknown code"))</f>
      </c>
      <c r="D2307" s="12"/>
      <c r="E2307" s="14"/>
      <c r="F2307" s="14"/>
      <c r="G2307" s="15">
        <f>IF(OR($B2307="",$D2307=""),"",IF($F2307&lt;&gt;"",$F2307,IFERROR(IF($D2307="In",INDEX('Products'!$E$6:$E$505,MATCH($B2307,'Products'!$A$6:$A$505,0)),INDEX('Products'!$F$6:$F$505,MATCH($B2307,'Products'!$A$6:$A$505,0))),"")))</f>
      </c>
      <c r="H2307" s="15">
        <f>IF(OR($E2307="",$G2307=""),"",$E2307*$G2307)</f>
      </c>
      <c r="I2307" s="15">
        <f>IF(AND($D2307="Out",$E2307&lt;&gt;"",$G2307&lt;&gt;""),$E2307*($G2307-IFERROR(INDEX('Products'!$E$6:$E$505,MATCH($B2307,'Products'!$A$6:$A$505,0)),0)),"")</f>
      </c>
      <c r="J2307" s="12"/>
    </row>
    <row r="2308" spans="1:10" x14ac:dyDescent="0.25">
      <c r="A2308" s="17"/>
      <c r="B2308" s="12"/>
      <c r="C2308" s="16">
        <f>IF($B2308="","",IFERROR(INDEX('Products'!$B$6:$B$505,MATCH($B2308,'Products'!$A$6:$A$505,0)),"Unknown code"))</f>
      </c>
      <c r="D2308" s="12"/>
      <c r="E2308" s="14"/>
      <c r="F2308" s="14"/>
      <c r="G2308" s="15">
        <f>IF(OR($B2308="",$D2308=""),"",IF($F2308&lt;&gt;"",$F2308,IFERROR(IF($D2308="In",INDEX('Products'!$E$6:$E$505,MATCH($B2308,'Products'!$A$6:$A$505,0)),INDEX('Products'!$F$6:$F$505,MATCH($B2308,'Products'!$A$6:$A$505,0))),"")))</f>
      </c>
      <c r="H2308" s="15">
        <f>IF(OR($E2308="",$G2308=""),"",$E2308*$G2308)</f>
      </c>
      <c r="I2308" s="15">
        <f>IF(AND($D2308="Out",$E2308&lt;&gt;"",$G2308&lt;&gt;""),$E2308*($G2308-IFERROR(INDEX('Products'!$E$6:$E$505,MATCH($B2308,'Products'!$A$6:$A$505,0)),0)),"")</f>
      </c>
      <c r="J2308" s="12"/>
    </row>
    <row r="2309" spans="1:10" x14ac:dyDescent="0.25">
      <c r="A2309" s="17"/>
      <c r="B2309" s="12"/>
      <c r="C2309" s="16">
        <f>IF($B2309="","",IFERROR(INDEX('Products'!$B$6:$B$505,MATCH($B2309,'Products'!$A$6:$A$505,0)),"Unknown code"))</f>
      </c>
      <c r="D2309" s="12"/>
      <c r="E2309" s="14"/>
      <c r="F2309" s="14"/>
      <c r="G2309" s="15">
        <f>IF(OR($B2309="",$D2309=""),"",IF($F2309&lt;&gt;"",$F2309,IFERROR(IF($D2309="In",INDEX('Products'!$E$6:$E$505,MATCH($B2309,'Products'!$A$6:$A$505,0)),INDEX('Products'!$F$6:$F$505,MATCH($B2309,'Products'!$A$6:$A$505,0))),"")))</f>
      </c>
      <c r="H2309" s="15">
        <f>IF(OR($E2309="",$G2309=""),"",$E2309*$G2309)</f>
      </c>
      <c r="I2309" s="15">
        <f>IF(AND($D2309="Out",$E2309&lt;&gt;"",$G2309&lt;&gt;""),$E2309*($G2309-IFERROR(INDEX('Products'!$E$6:$E$505,MATCH($B2309,'Products'!$A$6:$A$505,0)),0)),"")</f>
      </c>
      <c r="J2309" s="12"/>
    </row>
    <row r="2310" spans="1:10" x14ac:dyDescent="0.25">
      <c r="A2310" s="17"/>
      <c r="B2310" s="12"/>
      <c r="C2310" s="16">
        <f>IF($B2310="","",IFERROR(INDEX('Products'!$B$6:$B$505,MATCH($B2310,'Products'!$A$6:$A$505,0)),"Unknown code"))</f>
      </c>
      <c r="D2310" s="12"/>
      <c r="E2310" s="14"/>
      <c r="F2310" s="14"/>
      <c r="G2310" s="15">
        <f>IF(OR($B2310="",$D2310=""),"",IF($F2310&lt;&gt;"",$F2310,IFERROR(IF($D2310="In",INDEX('Products'!$E$6:$E$505,MATCH($B2310,'Products'!$A$6:$A$505,0)),INDEX('Products'!$F$6:$F$505,MATCH($B2310,'Products'!$A$6:$A$505,0))),"")))</f>
      </c>
      <c r="H2310" s="15">
        <f>IF(OR($E2310="",$G2310=""),"",$E2310*$G2310)</f>
      </c>
      <c r="I2310" s="15">
        <f>IF(AND($D2310="Out",$E2310&lt;&gt;"",$G2310&lt;&gt;""),$E2310*($G2310-IFERROR(INDEX('Products'!$E$6:$E$505,MATCH($B2310,'Products'!$A$6:$A$505,0)),0)),"")</f>
      </c>
      <c r="J2310" s="12"/>
    </row>
    <row r="2311" spans="1:10" x14ac:dyDescent="0.25">
      <c r="A2311" s="17"/>
      <c r="B2311" s="12"/>
      <c r="C2311" s="16">
        <f>IF($B2311="","",IFERROR(INDEX('Products'!$B$6:$B$505,MATCH($B2311,'Products'!$A$6:$A$505,0)),"Unknown code"))</f>
      </c>
      <c r="D2311" s="12"/>
      <c r="E2311" s="14"/>
      <c r="F2311" s="14"/>
      <c r="G2311" s="15">
        <f>IF(OR($B2311="",$D2311=""),"",IF($F2311&lt;&gt;"",$F2311,IFERROR(IF($D2311="In",INDEX('Products'!$E$6:$E$505,MATCH($B2311,'Products'!$A$6:$A$505,0)),INDEX('Products'!$F$6:$F$505,MATCH($B2311,'Products'!$A$6:$A$505,0))),"")))</f>
      </c>
      <c r="H2311" s="15">
        <f>IF(OR($E2311="",$G2311=""),"",$E2311*$G2311)</f>
      </c>
      <c r="I2311" s="15">
        <f>IF(AND($D2311="Out",$E2311&lt;&gt;"",$G2311&lt;&gt;""),$E2311*($G2311-IFERROR(INDEX('Products'!$E$6:$E$505,MATCH($B2311,'Products'!$A$6:$A$505,0)),0)),"")</f>
      </c>
      <c r="J2311" s="12"/>
    </row>
    <row r="2312" spans="1:10" x14ac:dyDescent="0.25">
      <c r="A2312" s="17"/>
      <c r="B2312" s="12"/>
      <c r="C2312" s="16">
        <f>IF($B2312="","",IFERROR(INDEX('Products'!$B$6:$B$505,MATCH($B2312,'Products'!$A$6:$A$505,0)),"Unknown code"))</f>
      </c>
      <c r="D2312" s="12"/>
      <c r="E2312" s="14"/>
      <c r="F2312" s="14"/>
      <c r="G2312" s="15">
        <f>IF(OR($B2312="",$D2312=""),"",IF($F2312&lt;&gt;"",$F2312,IFERROR(IF($D2312="In",INDEX('Products'!$E$6:$E$505,MATCH($B2312,'Products'!$A$6:$A$505,0)),INDEX('Products'!$F$6:$F$505,MATCH($B2312,'Products'!$A$6:$A$505,0))),"")))</f>
      </c>
      <c r="H2312" s="15">
        <f>IF(OR($E2312="",$G2312=""),"",$E2312*$G2312)</f>
      </c>
      <c r="I2312" s="15">
        <f>IF(AND($D2312="Out",$E2312&lt;&gt;"",$G2312&lt;&gt;""),$E2312*($G2312-IFERROR(INDEX('Products'!$E$6:$E$505,MATCH($B2312,'Products'!$A$6:$A$505,0)),0)),"")</f>
      </c>
      <c r="J2312" s="12"/>
    </row>
    <row r="2313" spans="1:10" x14ac:dyDescent="0.25">
      <c r="A2313" s="17"/>
      <c r="B2313" s="12"/>
      <c r="C2313" s="16">
        <f>IF($B2313="","",IFERROR(INDEX('Products'!$B$6:$B$505,MATCH($B2313,'Products'!$A$6:$A$505,0)),"Unknown code"))</f>
      </c>
      <c r="D2313" s="12"/>
      <c r="E2313" s="14"/>
      <c r="F2313" s="14"/>
      <c r="G2313" s="15">
        <f>IF(OR($B2313="",$D2313=""),"",IF($F2313&lt;&gt;"",$F2313,IFERROR(IF($D2313="In",INDEX('Products'!$E$6:$E$505,MATCH($B2313,'Products'!$A$6:$A$505,0)),INDEX('Products'!$F$6:$F$505,MATCH($B2313,'Products'!$A$6:$A$505,0))),"")))</f>
      </c>
      <c r="H2313" s="15">
        <f>IF(OR($E2313="",$G2313=""),"",$E2313*$G2313)</f>
      </c>
      <c r="I2313" s="15">
        <f>IF(AND($D2313="Out",$E2313&lt;&gt;"",$G2313&lt;&gt;""),$E2313*($G2313-IFERROR(INDEX('Products'!$E$6:$E$505,MATCH($B2313,'Products'!$A$6:$A$505,0)),0)),"")</f>
      </c>
      <c r="J2313" s="12"/>
    </row>
    <row r="2314" spans="1:10" x14ac:dyDescent="0.25">
      <c r="A2314" s="17"/>
      <c r="B2314" s="12"/>
      <c r="C2314" s="16">
        <f>IF($B2314="","",IFERROR(INDEX('Products'!$B$6:$B$505,MATCH($B2314,'Products'!$A$6:$A$505,0)),"Unknown code"))</f>
      </c>
      <c r="D2314" s="12"/>
      <c r="E2314" s="14"/>
      <c r="F2314" s="14"/>
      <c r="G2314" s="15">
        <f>IF(OR($B2314="",$D2314=""),"",IF($F2314&lt;&gt;"",$F2314,IFERROR(IF($D2314="In",INDEX('Products'!$E$6:$E$505,MATCH($B2314,'Products'!$A$6:$A$505,0)),INDEX('Products'!$F$6:$F$505,MATCH($B2314,'Products'!$A$6:$A$505,0))),"")))</f>
      </c>
      <c r="H2314" s="15">
        <f>IF(OR($E2314="",$G2314=""),"",$E2314*$G2314)</f>
      </c>
      <c r="I2314" s="15">
        <f>IF(AND($D2314="Out",$E2314&lt;&gt;"",$G2314&lt;&gt;""),$E2314*($G2314-IFERROR(INDEX('Products'!$E$6:$E$505,MATCH($B2314,'Products'!$A$6:$A$505,0)),0)),"")</f>
      </c>
      <c r="J2314" s="12"/>
    </row>
    <row r="2315" spans="1:10" x14ac:dyDescent="0.25">
      <c r="A2315" s="17"/>
      <c r="B2315" s="12"/>
      <c r="C2315" s="16">
        <f>IF($B2315="","",IFERROR(INDEX('Products'!$B$6:$B$505,MATCH($B2315,'Products'!$A$6:$A$505,0)),"Unknown code"))</f>
      </c>
      <c r="D2315" s="12"/>
      <c r="E2315" s="14"/>
      <c r="F2315" s="14"/>
      <c r="G2315" s="15">
        <f>IF(OR($B2315="",$D2315=""),"",IF($F2315&lt;&gt;"",$F2315,IFERROR(IF($D2315="In",INDEX('Products'!$E$6:$E$505,MATCH($B2315,'Products'!$A$6:$A$505,0)),INDEX('Products'!$F$6:$F$505,MATCH($B2315,'Products'!$A$6:$A$505,0))),"")))</f>
      </c>
      <c r="H2315" s="15">
        <f>IF(OR($E2315="",$G2315=""),"",$E2315*$G2315)</f>
      </c>
      <c r="I2315" s="15">
        <f>IF(AND($D2315="Out",$E2315&lt;&gt;"",$G2315&lt;&gt;""),$E2315*($G2315-IFERROR(INDEX('Products'!$E$6:$E$505,MATCH($B2315,'Products'!$A$6:$A$505,0)),0)),"")</f>
      </c>
      <c r="J2315" s="12"/>
    </row>
    <row r="2316" spans="1:10" x14ac:dyDescent="0.25">
      <c r="A2316" s="17"/>
      <c r="B2316" s="12"/>
      <c r="C2316" s="16">
        <f>IF($B2316="","",IFERROR(INDEX('Products'!$B$6:$B$505,MATCH($B2316,'Products'!$A$6:$A$505,0)),"Unknown code"))</f>
      </c>
      <c r="D2316" s="12"/>
      <c r="E2316" s="14"/>
      <c r="F2316" s="14"/>
      <c r="G2316" s="15">
        <f>IF(OR($B2316="",$D2316=""),"",IF($F2316&lt;&gt;"",$F2316,IFERROR(IF($D2316="In",INDEX('Products'!$E$6:$E$505,MATCH($B2316,'Products'!$A$6:$A$505,0)),INDEX('Products'!$F$6:$F$505,MATCH($B2316,'Products'!$A$6:$A$505,0))),"")))</f>
      </c>
      <c r="H2316" s="15">
        <f>IF(OR($E2316="",$G2316=""),"",$E2316*$G2316)</f>
      </c>
      <c r="I2316" s="15">
        <f>IF(AND($D2316="Out",$E2316&lt;&gt;"",$G2316&lt;&gt;""),$E2316*($G2316-IFERROR(INDEX('Products'!$E$6:$E$505,MATCH($B2316,'Products'!$A$6:$A$505,0)),0)),"")</f>
      </c>
      <c r="J2316" s="12"/>
    </row>
    <row r="2317" spans="1:10" x14ac:dyDescent="0.25">
      <c r="A2317" s="17"/>
      <c r="B2317" s="12"/>
      <c r="C2317" s="16">
        <f>IF($B2317="","",IFERROR(INDEX('Products'!$B$6:$B$505,MATCH($B2317,'Products'!$A$6:$A$505,0)),"Unknown code"))</f>
      </c>
      <c r="D2317" s="12"/>
      <c r="E2317" s="14"/>
      <c r="F2317" s="14"/>
      <c r="G2317" s="15">
        <f>IF(OR($B2317="",$D2317=""),"",IF($F2317&lt;&gt;"",$F2317,IFERROR(IF($D2317="In",INDEX('Products'!$E$6:$E$505,MATCH($B2317,'Products'!$A$6:$A$505,0)),INDEX('Products'!$F$6:$F$505,MATCH($B2317,'Products'!$A$6:$A$505,0))),"")))</f>
      </c>
      <c r="H2317" s="15">
        <f>IF(OR($E2317="",$G2317=""),"",$E2317*$G2317)</f>
      </c>
      <c r="I2317" s="15">
        <f>IF(AND($D2317="Out",$E2317&lt;&gt;"",$G2317&lt;&gt;""),$E2317*($G2317-IFERROR(INDEX('Products'!$E$6:$E$505,MATCH($B2317,'Products'!$A$6:$A$505,0)),0)),"")</f>
      </c>
      <c r="J2317" s="12"/>
    </row>
    <row r="2318" spans="1:10" x14ac:dyDescent="0.25">
      <c r="A2318" s="17"/>
      <c r="B2318" s="12"/>
      <c r="C2318" s="16">
        <f>IF($B2318="","",IFERROR(INDEX('Products'!$B$6:$B$505,MATCH($B2318,'Products'!$A$6:$A$505,0)),"Unknown code"))</f>
      </c>
      <c r="D2318" s="12"/>
      <c r="E2318" s="14"/>
      <c r="F2318" s="14"/>
      <c r="G2318" s="15">
        <f>IF(OR($B2318="",$D2318=""),"",IF($F2318&lt;&gt;"",$F2318,IFERROR(IF($D2318="In",INDEX('Products'!$E$6:$E$505,MATCH($B2318,'Products'!$A$6:$A$505,0)),INDEX('Products'!$F$6:$F$505,MATCH($B2318,'Products'!$A$6:$A$505,0))),"")))</f>
      </c>
      <c r="H2318" s="15">
        <f>IF(OR($E2318="",$G2318=""),"",$E2318*$G2318)</f>
      </c>
      <c r="I2318" s="15">
        <f>IF(AND($D2318="Out",$E2318&lt;&gt;"",$G2318&lt;&gt;""),$E2318*($G2318-IFERROR(INDEX('Products'!$E$6:$E$505,MATCH($B2318,'Products'!$A$6:$A$505,0)),0)),"")</f>
      </c>
      <c r="J2318" s="12"/>
    </row>
    <row r="2319" spans="1:10" x14ac:dyDescent="0.25">
      <c r="A2319" s="17"/>
      <c r="B2319" s="12"/>
      <c r="C2319" s="16">
        <f>IF($B2319="","",IFERROR(INDEX('Products'!$B$6:$B$505,MATCH($B2319,'Products'!$A$6:$A$505,0)),"Unknown code"))</f>
      </c>
      <c r="D2319" s="12"/>
      <c r="E2319" s="14"/>
      <c r="F2319" s="14"/>
      <c r="G2319" s="15">
        <f>IF(OR($B2319="",$D2319=""),"",IF($F2319&lt;&gt;"",$F2319,IFERROR(IF($D2319="In",INDEX('Products'!$E$6:$E$505,MATCH($B2319,'Products'!$A$6:$A$505,0)),INDEX('Products'!$F$6:$F$505,MATCH($B2319,'Products'!$A$6:$A$505,0))),"")))</f>
      </c>
      <c r="H2319" s="15">
        <f>IF(OR($E2319="",$G2319=""),"",$E2319*$G2319)</f>
      </c>
      <c r="I2319" s="15">
        <f>IF(AND($D2319="Out",$E2319&lt;&gt;"",$G2319&lt;&gt;""),$E2319*($G2319-IFERROR(INDEX('Products'!$E$6:$E$505,MATCH($B2319,'Products'!$A$6:$A$505,0)),0)),"")</f>
      </c>
      <c r="J2319" s="12"/>
    </row>
    <row r="2320" spans="1:10" x14ac:dyDescent="0.25">
      <c r="A2320" s="17"/>
      <c r="B2320" s="12"/>
      <c r="C2320" s="16">
        <f>IF($B2320="","",IFERROR(INDEX('Products'!$B$6:$B$505,MATCH($B2320,'Products'!$A$6:$A$505,0)),"Unknown code"))</f>
      </c>
      <c r="D2320" s="12"/>
      <c r="E2320" s="14"/>
      <c r="F2320" s="14"/>
      <c r="G2320" s="15">
        <f>IF(OR($B2320="",$D2320=""),"",IF($F2320&lt;&gt;"",$F2320,IFERROR(IF($D2320="In",INDEX('Products'!$E$6:$E$505,MATCH($B2320,'Products'!$A$6:$A$505,0)),INDEX('Products'!$F$6:$F$505,MATCH($B2320,'Products'!$A$6:$A$505,0))),"")))</f>
      </c>
      <c r="H2320" s="15">
        <f>IF(OR($E2320="",$G2320=""),"",$E2320*$G2320)</f>
      </c>
      <c r="I2320" s="15">
        <f>IF(AND($D2320="Out",$E2320&lt;&gt;"",$G2320&lt;&gt;""),$E2320*($G2320-IFERROR(INDEX('Products'!$E$6:$E$505,MATCH($B2320,'Products'!$A$6:$A$505,0)),0)),"")</f>
      </c>
      <c r="J2320" s="12"/>
    </row>
    <row r="2321" spans="1:10" x14ac:dyDescent="0.25">
      <c r="A2321" s="17"/>
      <c r="B2321" s="12"/>
      <c r="C2321" s="16">
        <f>IF($B2321="","",IFERROR(INDEX('Products'!$B$6:$B$505,MATCH($B2321,'Products'!$A$6:$A$505,0)),"Unknown code"))</f>
      </c>
      <c r="D2321" s="12"/>
      <c r="E2321" s="14"/>
      <c r="F2321" s="14"/>
      <c r="G2321" s="15">
        <f>IF(OR($B2321="",$D2321=""),"",IF($F2321&lt;&gt;"",$F2321,IFERROR(IF($D2321="In",INDEX('Products'!$E$6:$E$505,MATCH($B2321,'Products'!$A$6:$A$505,0)),INDEX('Products'!$F$6:$F$505,MATCH($B2321,'Products'!$A$6:$A$505,0))),"")))</f>
      </c>
      <c r="H2321" s="15">
        <f>IF(OR($E2321="",$G2321=""),"",$E2321*$G2321)</f>
      </c>
      <c r="I2321" s="15">
        <f>IF(AND($D2321="Out",$E2321&lt;&gt;"",$G2321&lt;&gt;""),$E2321*($G2321-IFERROR(INDEX('Products'!$E$6:$E$505,MATCH($B2321,'Products'!$A$6:$A$505,0)),0)),"")</f>
      </c>
      <c r="J2321" s="12"/>
    </row>
    <row r="2322" spans="1:10" x14ac:dyDescent="0.25">
      <c r="A2322" s="17"/>
      <c r="B2322" s="12"/>
      <c r="C2322" s="16">
        <f>IF($B2322="","",IFERROR(INDEX('Products'!$B$6:$B$505,MATCH($B2322,'Products'!$A$6:$A$505,0)),"Unknown code"))</f>
      </c>
      <c r="D2322" s="12"/>
      <c r="E2322" s="14"/>
      <c r="F2322" s="14"/>
      <c r="G2322" s="15">
        <f>IF(OR($B2322="",$D2322=""),"",IF($F2322&lt;&gt;"",$F2322,IFERROR(IF($D2322="In",INDEX('Products'!$E$6:$E$505,MATCH($B2322,'Products'!$A$6:$A$505,0)),INDEX('Products'!$F$6:$F$505,MATCH($B2322,'Products'!$A$6:$A$505,0))),"")))</f>
      </c>
      <c r="H2322" s="15">
        <f>IF(OR($E2322="",$G2322=""),"",$E2322*$G2322)</f>
      </c>
      <c r="I2322" s="15">
        <f>IF(AND($D2322="Out",$E2322&lt;&gt;"",$G2322&lt;&gt;""),$E2322*($G2322-IFERROR(INDEX('Products'!$E$6:$E$505,MATCH($B2322,'Products'!$A$6:$A$505,0)),0)),"")</f>
      </c>
      <c r="J2322" s="12"/>
    </row>
    <row r="2323" spans="1:10" x14ac:dyDescent="0.25">
      <c r="A2323" s="17"/>
      <c r="B2323" s="12"/>
      <c r="C2323" s="16">
        <f>IF($B2323="","",IFERROR(INDEX('Products'!$B$6:$B$505,MATCH($B2323,'Products'!$A$6:$A$505,0)),"Unknown code"))</f>
      </c>
      <c r="D2323" s="12"/>
      <c r="E2323" s="14"/>
      <c r="F2323" s="14"/>
      <c r="G2323" s="15">
        <f>IF(OR($B2323="",$D2323=""),"",IF($F2323&lt;&gt;"",$F2323,IFERROR(IF($D2323="In",INDEX('Products'!$E$6:$E$505,MATCH($B2323,'Products'!$A$6:$A$505,0)),INDEX('Products'!$F$6:$F$505,MATCH($B2323,'Products'!$A$6:$A$505,0))),"")))</f>
      </c>
      <c r="H2323" s="15">
        <f>IF(OR($E2323="",$G2323=""),"",$E2323*$G2323)</f>
      </c>
      <c r="I2323" s="15">
        <f>IF(AND($D2323="Out",$E2323&lt;&gt;"",$G2323&lt;&gt;""),$E2323*($G2323-IFERROR(INDEX('Products'!$E$6:$E$505,MATCH($B2323,'Products'!$A$6:$A$505,0)),0)),"")</f>
      </c>
      <c r="J2323" s="12"/>
    </row>
    <row r="2324" spans="1:10" x14ac:dyDescent="0.25">
      <c r="A2324" s="17"/>
      <c r="B2324" s="12"/>
      <c r="C2324" s="16">
        <f>IF($B2324="","",IFERROR(INDEX('Products'!$B$6:$B$505,MATCH($B2324,'Products'!$A$6:$A$505,0)),"Unknown code"))</f>
      </c>
      <c r="D2324" s="12"/>
      <c r="E2324" s="14"/>
      <c r="F2324" s="14"/>
      <c r="G2324" s="15">
        <f>IF(OR($B2324="",$D2324=""),"",IF($F2324&lt;&gt;"",$F2324,IFERROR(IF($D2324="In",INDEX('Products'!$E$6:$E$505,MATCH($B2324,'Products'!$A$6:$A$505,0)),INDEX('Products'!$F$6:$F$505,MATCH($B2324,'Products'!$A$6:$A$505,0))),"")))</f>
      </c>
      <c r="H2324" s="15">
        <f>IF(OR($E2324="",$G2324=""),"",$E2324*$G2324)</f>
      </c>
      <c r="I2324" s="15">
        <f>IF(AND($D2324="Out",$E2324&lt;&gt;"",$G2324&lt;&gt;""),$E2324*($G2324-IFERROR(INDEX('Products'!$E$6:$E$505,MATCH($B2324,'Products'!$A$6:$A$505,0)),0)),"")</f>
      </c>
      <c r="J2324" s="12"/>
    </row>
    <row r="2325" spans="1:10" x14ac:dyDescent="0.25">
      <c r="A2325" s="17"/>
      <c r="B2325" s="12"/>
      <c r="C2325" s="16">
        <f>IF($B2325="","",IFERROR(INDEX('Products'!$B$6:$B$505,MATCH($B2325,'Products'!$A$6:$A$505,0)),"Unknown code"))</f>
      </c>
      <c r="D2325" s="12"/>
      <c r="E2325" s="14"/>
      <c r="F2325" s="14"/>
      <c r="G2325" s="15">
        <f>IF(OR($B2325="",$D2325=""),"",IF($F2325&lt;&gt;"",$F2325,IFERROR(IF($D2325="In",INDEX('Products'!$E$6:$E$505,MATCH($B2325,'Products'!$A$6:$A$505,0)),INDEX('Products'!$F$6:$F$505,MATCH($B2325,'Products'!$A$6:$A$505,0))),"")))</f>
      </c>
      <c r="H2325" s="15">
        <f>IF(OR($E2325="",$G2325=""),"",$E2325*$G2325)</f>
      </c>
      <c r="I2325" s="15">
        <f>IF(AND($D2325="Out",$E2325&lt;&gt;"",$G2325&lt;&gt;""),$E2325*($G2325-IFERROR(INDEX('Products'!$E$6:$E$505,MATCH($B2325,'Products'!$A$6:$A$505,0)),0)),"")</f>
      </c>
      <c r="J2325" s="12"/>
    </row>
    <row r="2326" spans="1:10" x14ac:dyDescent="0.25">
      <c r="A2326" s="17"/>
      <c r="B2326" s="12"/>
      <c r="C2326" s="16">
        <f>IF($B2326="","",IFERROR(INDEX('Products'!$B$6:$B$505,MATCH($B2326,'Products'!$A$6:$A$505,0)),"Unknown code"))</f>
      </c>
      <c r="D2326" s="12"/>
      <c r="E2326" s="14"/>
      <c r="F2326" s="14"/>
      <c r="G2326" s="15">
        <f>IF(OR($B2326="",$D2326=""),"",IF($F2326&lt;&gt;"",$F2326,IFERROR(IF($D2326="In",INDEX('Products'!$E$6:$E$505,MATCH($B2326,'Products'!$A$6:$A$505,0)),INDEX('Products'!$F$6:$F$505,MATCH($B2326,'Products'!$A$6:$A$505,0))),"")))</f>
      </c>
      <c r="H2326" s="15">
        <f>IF(OR($E2326="",$G2326=""),"",$E2326*$G2326)</f>
      </c>
      <c r="I2326" s="15">
        <f>IF(AND($D2326="Out",$E2326&lt;&gt;"",$G2326&lt;&gt;""),$E2326*($G2326-IFERROR(INDEX('Products'!$E$6:$E$505,MATCH($B2326,'Products'!$A$6:$A$505,0)),0)),"")</f>
      </c>
      <c r="J2326" s="12"/>
    </row>
    <row r="2327" spans="1:10" x14ac:dyDescent="0.25">
      <c r="A2327" s="17"/>
      <c r="B2327" s="12"/>
      <c r="C2327" s="16">
        <f>IF($B2327="","",IFERROR(INDEX('Products'!$B$6:$B$505,MATCH($B2327,'Products'!$A$6:$A$505,0)),"Unknown code"))</f>
      </c>
      <c r="D2327" s="12"/>
      <c r="E2327" s="14"/>
      <c r="F2327" s="14"/>
      <c r="G2327" s="15">
        <f>IF(OR($B2327="",$D2327=""),"",IF($F2327&lt;&gt;"",$F2327,IFERROR(IF($D2327="In",INDEX('Products'!$E$6:$E$505,MATCH($B2327,'Products'!$A$6:$A$505,0)),INDEX('Products'!$F$6:$F$505,MATCH($B2327,'Products'!$A$6:$A$505,0))),"")))</f>
      </c>
      <c r="H2327" s="15">
        <f>IF(OR($E2327="",$G2327=""),"",$E2327*$G2327)</f>
      </c>
      <c r="I2327" s="15">
        <f>IF(AND($D2327="Out",$E2327&lt;&gt;"",$G2327&lt;&gt;""),$E2327*($G2327-IFERROR(INDEX('Products'!$E$6:$E$505,MATCH($B2327,'Products'!$A$6:$A$505,0)),0)),"")</f>
      </c>
      <c r="J2327" s="12"/>
    </row>
    <row r="2328" spans="1:10" x14ac:dyDescent="0.25">
      <c r="A2328" s="17"/>
      <c r="B2328" s="12"/>
      <c r="C2328" s="16">
        <f>IF($B2328="","",IFERROR(INDEX('Products'!$B$6:$B$505,MATCH($B2328,'Products'!$A$6:$A$505,0)),"Unknown code"))</f>
      </c>
      <c r="D2328" s="12"/>
      <c r="E2328" s="14"/>
      <c r="F2328" s="14"/>
      <c r="G2328" s="15">
        <f>IF(OR($B2328="",$D2328=""),"",IF($F2328&lt;&gt;"",$F2328,IFERROR(IF($D2328="In",INDEX('Products'!$E$6:$E$505,MATCH($B2328,'Products'!$A$6:$A$505,0)),INDEX('Products'!$F$6:$F$505,MATCH($B2328,'Products'!$A$6:$A$505,0))),"")))</f>
      </c>
      <c r="H2328" s="15">
        <f>IF(OR($E2328="",$G2328=""),"",$E2328*$G2328)</f>
      </c>
      <c r="I2328" s="15">
        <f>IF(AND($D2328="Out",$E2328&lt;&gt;"",$G2328&lt;&gt;""),$E2328*($G2328-IFERROR(INDEX('Products'!$E$6:$E$505,MATCH($B2328,'Products'!$A$6:$A$505,0)),0)),"")</f>
      </c>
      <c r="J2328" s="12"/>
    </row>
    <row r="2329" spans="1:10" x14ac:dyDescent="0.25">
      <c r="A2329" s="17"/>
      <c r="B2329" s="12"/>
      <c r="C2329" s="16">
        <f>IF($B2329="","",IFERROR(INDEX('Products'!$B$6:$B$505,MATCH($B2329,'Products'!$A$6:$A$505,0)),"Unknown code"))</f>
      </c>
      <c r="D2329" s="12"/>
      <c r="E2329" s="14"/>
      <c r="F2329" s="14"/>
      <c r="G2329" s="15">
        <f>IF(OR($B2329="",$D2329=""),"",IF($F2329&lt;&gt;"",$F2329,IFERROR(IF($D2329="In",INDEX('Products'!$E$6:$E$505,MATCH($B2329,'Products'!$A$6:$A$505,0)),INDEX('Products'!$F$6:$F$505,MATCH($B2329,'Products'!$A$6:$A$505,0))),"")))</f>
      </c>
      <c r="H2329" s="15">
        <f>IF(OR($E2329="",$G2329=""),"",$E2329*$G2329)</f>
      </c>
      <c r="I2329" s="15">
        <f>IF(AND($D2329="Out",$E2329&lt;&gt;"",$G2329&lt;&gt;""),$E2329*($G2329-IFERROR(INDEX('Products'!$E$6:$E$505,MATCH($B2329,'Products'!$A$6:$A$505,0)),0)),"")</f>
      </c>
      <c r="J2329" s="12"/>
    </row>
    <row r="2330" spans="1:10" x14ac:dyDescent="0.25">
      <c r="A2330" s="17"/>
      <c r="B2330" s="12"/>
      <c r="C2330" s="16">
        <f>IF($B2330="","",IFERROR(INDEX('Products'!$B$6:$B$505,MATCH($B2330,'Products'!$A$6:$A$505,0)),"Unknown code"))</f>
      </c>
      <c r="D2330" s="12"/>
      <c r="E2330" s="14"/>
      <c r="F2330" s="14"/>
      <c r="G2330" s="15">
        <f>IF(OR($B2330="",$D2330=""),"",IF($F2330&lt;&gt;"",$F2330,IFERROR(IF($D2330="In",INDEX('Products'!$E$6:$E$505,MATCH($B2330,'Products'!$A$6:$A$505,0)),INDEX('Products'!$F$6:$F$505,MATCH($B2330,'Products'!$A$6:$A$505,0))),"")))</f>
      </c>
      <c r="H2330" s="15">
        <f>IF(OR($E2330="",$G2330=""),"",$E2330*$G2330)</f>
      </c>
      <c r="I2330" s="15">
        <f>IF(AND($D2330="Out",$E2330&lt;&gt;"",$G2330&lt;&gt;""),$E2330*($G2330-IFERROR(INDEX('Products'!$E$6:$E$505,MATCH($B2330,'Products'!$A$6:$A$505,0)),0)),"")</f>
      </c>
      <c r="J2330" s="12"/>
    </row>
    <row r="2331" spans="1:10" x14ac:dyDescent="0.25">
      <c r="A2331" s="17"/>
      <c r="B2331" s="12"/>
      <c r="C2331" s="16">
        <f>IF($B2331="","",IFERROR(INDEX('Products'!$B$6:$B$505,MATCH($B2331,'Products'!$A$6:$A$505,0)),"Unknown code"))</f>
      </c>
      <c r="D2331" s="12"/>
      <c r="E2331" s="14"/>
      <c r="F2331" s="14"/>
      <c r="G2331" s="15">
        <f>IF(OR($B2331="",$D2331=""),"",IF($F2331&lt;&gt;"",$F2331,IFERROR(IF($D2331="In",INDEX('Products'!$E$6:$E$505,MATCH($B2331,'Products'!$A$6:$A$505,0)),INDEX('Products'!$F$6:$F$505,MATCH($B2331,'Products'!$A$6:$A$505,0))),"")))</f>
      </c>
      <c r="H2331" s="15">
        <f>IF(OR($E2331="",$G2331=""),"",$E2331*$G2331)</f>
      </c>
      <c r="I2331" s="15">
        <f>IF(AND($D2331="Out",$E2331&lt;&gt;"",$G2331&lt;&gt;""),$E2331*($G2331-IFERROR(INDEX('Products'!$E$6:$E$505,MATCH($B2331,'Products'!$A$6:$A$505,0)),0)),"")</f>
      </c>
      <c r="J2331" s="12"/>
    </row>
    <row r="2332" spans="1:10" x14ac:dyDescent="0.25">
      <c r="A2332" s="17"/>
      <c r="B2332" s="12"/>
      <c r="C2332" s="16">
        <f>IF($B2332="","",IFERROR(INDEX('Products'!$B$6:$B$505,MATCH($B2332,'Products'!$A$6:$A$505,0)),"Unknown code"))</f>
      </c>
      <c r="D2332" s="12"/>
      <c r="E2332" s="14"/>
      <c r="F2332" s="14"/>
      <c r="G2332" s="15">
        <f>IF(OR($B2332="",$D2332=""),"",IF($F2332&lt;&gt;"",$F2332,IFERROR(IF($D2332="In",INDEX('Products'!$E$6:$E$505,MATCH($B2332,'Products'!$A$6:$A$505,0)),INDEX('Products'!$F$6:$F$505,MATCH($B2332,'Products'!$A$6:$A$505,0))),"")))</f>
      </c>
      <c r="H2332" s="15">
        <f>IF(OR($E2332="",$G2332=""),"",$E2332*$G2332)</f>
      </c>
      <c r="I2332" s="15">
        <f>IF(AND($D2332="Out",$E2332&lt;&gt;"",$G2332&lt;&gt;""),$E2332*($G2332-IFERROR(INDEX('Products'!$E$6:$E$505,MATCH($B2332,'Products'!$A$6:$A$505,0)),0)),"")</f>
      </c>
      <c r="J2332" s="12"/>
    </row>
    <row r="2333" spans="1:10" x14ac:dyDescent="0.25">
      <c r="A2333" s="17"/>
      <c r="B2333" s="12"/>
      <c r="C2333" s="16">
        <f>IF($B2333="","",IFERROR(INDEX('Products'!$B$6:$B$505,MATCH($B2333,'Products'!$A$6:$A$505,0)),"Unknown code"))</f>
      </c>
      <c r="D2333" s="12"/>
      <c r="E2333" s="14"/>
      <c r="F2333" s="14"/>
      <c r="G2333" s="15">
        <f>IF(OR($B2333="",$D2333=""),"",IF($F2333&lt;&gt;"",$F2333,IFERROR(IF($D2333="In",INDEX('Products'!$E$6:$E$505,MATCH($B2333,'Products'!$A$6:$A$505,0)),INDEX('Products'!$F$6:$F$505,MATCH($B2333,'Products'!$A$6:$A$505,0))),"")))</f>
      </c>
      <c r="H2333" s="15">
        <f>IF(OR($E2333="",$G2333=""),"",$E2333*$G2333)</f>
      </c>
      <c r="I2333" s="15">
        <f>IF(AND($D2333="Out",$E2333&lt;&gt;"",$G2333&lt;&gt;""),$E2333*($G2333-IFERROR(INDEX('Products'!$E$6:$E$505,MATCH($B2333,'Products'!$A$6:$A$505,0)),0)),"")</f>
      </c>
      <c r="J2333" s="12"/>
    </row>
    <row r="2334" spans="1:10" x14ac:dyDescent="0.25">
      <c r="A2334" s="17"/>
      <c r="B2334" s="12"/>
      <c r="C2334" s="16">
        <f>IF($B2334="","",IFERROR(INDEX('Products'!$B$6:$B$505,MATCH($B2334,'Products'!$A$6:$A$505,0)),"Unknown code"))</f>
      </c>
      <c r="D2334" s="12"/>
      <c r="E2334" s="14"/>
      <c r="F2334" s="14"/>
      <c r="G2334" s="15">
        <f>IF(OR($B2334="",$D2334=""),"",IF($F2334&lt;&gt;"",$F2334,IFERROR(IF($D2334="In",INDEX('Products'!$E$6:$E$505,MATCH($B2334,'Products'!$A$6:$A$505,0)),INDEX('Products'!$F$6:$F$505,MATCH($B2334,'Products'!$A$6:$A$505,0))),"")))</f>
      </c>
      <c r="H2334" s="15">
        <f>IF(OR($E2334="",$G2334=""),"",$E2334*$G2334)</f>
      </c>
      <c r="I2334" s="15">
        <f>IF(AND($D2334="Out",$E2334&lt;&gt;"",$G2334&lt;&gt;""),$E2334*($G2334-IFERROR(INDEX('Products'!$E$6:$E$505,MATCH($B2334,'Products'!$A$6:$A$505,0)),0)),"")</f>
      </c>
      <c r="J2334" s="12"/>
    </row>
    <row r="2335" spans="1:10" x14ac:dyDescent="0.25">
      <c r="A2335" s="17"/>
      <c r="B2335" s="12"/>
      <c r="C2335" s="16">
        <f>IF($B2335="","",IFERROR(INDEX('Products'!$B$6:$B$505,MATCH($B2335,'Products'!$A$6:$A$505,0)),"Unknown code"))</f>
      </c>
      <c r="D2335" s="12"/>
      <c r="E2335" s="14"/>
      <c r="F2335" s="14"/>
      <c r="G2335" s="15">
        <f>IF(OR($B2335="",$D2335=""),"",IF($F2335&lt;&gt;"",$F2335,IFERROR(IF($D2335="In",INDEX('Products'!$E$6:$E$505,MATCH($B2335,'Products'!$A$6:$A$505,0)),INDEX('Products'!$F$6:$F$505,MATCH($B2335,'Products'!$A$6:$A$505,0))),"")))</f>
      </c>
      <c r="H2335" s="15">
        <f>IF(OR($E2335="",$G2335=""),"",$E2335*$G2335)</f>
      </c>
      <c r="I2335" s="15">
        <f>IF(AND($D2335="Out",$E2335&lt;&gt;"",$G2335&lt;&gt;""),$E2335*($G2335-IFERROR(INDEX('Products'!$E$6:$E$505,MATCH($B2335,'Products'!$A$6:$A$505,0)),0)),"")</f>
      </c>
      <c r="J2335" s="12"/>
    </row>
    <row r="2336" spans="1:10" x14ac:dyDescent="0.25">
      <c r="A2336" s="17"/>
      <c r="B2336" s="12"/>
      <c r="C2336" s="16">
        <f>IF($B2336="","",IFERROR(INDEX('Products'!$B$6:$B$505,MATCH($B2336,'Products'!$A$6:$A$505,0)),"Unknown code"))</f>
      </c>
      <c r="D2336" s="12"/>
      <c r="E2336" s="14"/>
      <c r="F2336" s="14"/>
      <c r="G2336" s="15">
        <f>IF(OR($B2336="",$D2336=""),"",IF($F2336&lt;&gt;"",$F2336,IFERROR(IF($D2336="In",INDEX('Products'!$E$6:$E$505,MATCH($B2336,'Products'!$A$6:$A$505,0)),INDEX('Products'!$F$6:$F$505,MATCH($B2336,'Products'!$A$6:$A$505,0))),"")))</f>
      </c>
      <c r="H2336" s="15">
        <f>IF(OR($E2336="",$G2336=""),"",$E2336*$G2336)</f>
      </c>
      <c r="I2336" s="15">
        <f>IF(AND($D2336="Out",$E2336&lt;&gt;"",$G2336&lt;&gt;""),$E2336*($G2336-IFERROR(INDEX('Products'!$E$6:$E$505,MATCH($B2336,'Products'!$A$6:$A$505,0)),0)),"")</f>
      </c>
      <c r="J2336" s="12"/>
    </row>
    <row r="2337" spans="1:10" x14ac:dyDescent="0.25">
      <c r="A2337" s="17"/>
      <c r="B2337" s="12"/>
      <c r="C2337" s="16">
        <f>IF($B2337="","",IFERROR(INDEX('Products'!$B$6:$B$505,MATCH($B2337,'Products'!$A$6:$A$505,0)),"Unknown code"))</f>
      </c>
      <c r="D2337" s="12"/>
      <c r="E2337" s="14"/>
      <c r="F2337" s="14"/>
      <c r="G2337" s="15">
        <f>IF(OR($B2337="",$D2337=""),"",IF($F2337&lt;&gt;"",$F2337,IFERROR(IF($D2337="In",INDEX('Products'!$E$6:$E$505,MATCH($B2337,'Products'!$A$6:$A$505,0)),INDEX('Products'!$F$6:$F$505,MATCH($B2337,'Products'!$A$6:$A$505,0))),"")))</f>
      </c>
      <c r="H2337" s="15">
        <f>IF(OR($E2337="",$G2337=""),"",$E2337*$G2337)</f>
      </c>
      <c r="I2337" s="15">
        <f>IF(AND($D2337="Out",$E2337&lt;&gt;"",$G2337&lt;&gt;""),$E2337*($G2337-IFERROR(INDEX('Products'!$E$6:$E$505,MATCH($B2337,'Products'!$A$6:$A$505,0)),0)),"")</f>
      </c>
      <c r="J2337" s="12"/>
    </row>
    <row r="2338" spans="1:10" x14ac:dyDescent="0.25">
      <c r="A2338" s="17"/>
      <c r="B2338" s="12"/>
      <c r="C2338" s="16">
        <f>IF($B2338="","",IFERROR(INDEX('Products'!$B$6:$B$505,MATCH($B2338,'Products'!$A$6:$A$505,0)),"Unknown code"))</f>
      </c>
      <c r="D2338" s="12"/>
      <c r="E2338" s="14"/>
      <c r="F2338" s="14"/>
      <c r="G2338" s="15">
        <f>IF(OR($B2338="",$D2338=""),"",IF($F2338&lt;&gt;"",$F2338,IFERROR(IF($D2338="In",INDEX('Products'!$E$6:$E$505,MATCH($B2338,'Products'!$A$6:$A$505,0)),INDEX('Products'!$F$6:$F$505,MATCH($B2338,'Products'!$A$6:$A$505,0))),"")))</f>
      </c>
      <c r="H2338" s="15">
        <f>IF(OR($E2338="",$G2338=""),"",$E2338*$G2338)</f>
      </c>
      <c r="I2338" s="15">
        <f>IF(AND($D2338="Out",$E2338&lt;&gt;"",$G2338&lt;&gt;""),$E2338*($G2338-IFERROR(INDEX('Products'!$E$6:$E$505,MATCH($B2338,'Products'!$A$6:$A$505,0)),0)),"")</f>
      </c>
      <c r="J2338" s="12"/>
    </row>
    <row r="2339" spans="1:10" x14ac:dyDescent="0.25">
      <c r="A2339" s="17"/>
      <c r="B2339" s="12"/>
      <c r="C2339" s="16">
        <f>IF($B2339="","",IFERROR(INDEX('Products'!$B$6:$B$505,MATCH($B2339,'Products'!$A$6:$A$505,0)),"Unknown code"))</f>
      </c>
      <c r="D2339" s="12"/>
      <c r="E2339" s="14"/>
      <c r="F2339" s="14"/>
      <c r="G2339" s="15">
        <f>IF(OR($B2339="",$D2339=""),"",IF($F2339&lt;&gt;"",$F2339,IFERROR(IF($D2339="In",INDEX('Products'!$E$6:$E$505,MATCH($B2339,'Products'!$A$6:$A$505,0)),INDEX('Products'!$F$6:$F$505,MATCH($B2339,'Products'!$A$6:$A$505,0))),"")))</f>
      </c>
      <c r="H2339" s="15">
        <f>IF(OR($E2339="",$G2339=""),"",$E2339*$G2339)</f>
      </c>
      <c r="I2339" s="15">
        <f>IF(AND($D2339="Out",$E2339&lt;&gt;"",$G2339&lt;&gt;""),$E2339*($G2339-IFERROR(INDEX('Products'!$E$6:$E$505,MATCH($B2339,'Products'!$A$6:$A$505,0)),0)),"")</f>
      </c>
      <c r="J2339" s="12"/>
    </row>
    <row r="2340" spans="1:10" x14ac:dyDescent="0.25">
      <c r="A2340" s="17"/>
      <c r="B2340" s="12"/>
      <c r="C2340" s="16">
        <f>IF($B2340="","",IFERROR(INDEX('Products'!$B$6:$B$505,MATCH($B2340,'Products'!$A$6:$A$505,0)),"Unknown code"))</f>
      </c>
      <c r="D2340" s="12"/>
      <c r="E2340" s="14"/>
      <c r="F2340" s="14"/>
      <c r="G2340" s="15">
        <f>IF(OR($B2340="",$D2340=""),"",IF($F2340&lt;&gt;"",$F2340,IFERROR(IF($D2340="In",INDEX('Products'!$E$6:$E$505,MATCH($B2340,'Products'!$A$6:$A$505,0)),INDEX('Products'!$F$6:$F$505,MATCH($B2340,'Products'!$A$6:$A$505,0))),"")))</f>
      </c>
      <c r="H2340" s="15">
        <f>IF(OR($E2340="",$G2340=""),"",$E2340*$G2340)</f>
      </c>
      <c r="I2340" s="15">
        <f>IF(AND($D2340="Out",$E2340&lt;&gt;"",$G2340&lt;&gt;""),$E2340*($G2340-IFERROR(INDEX('Products'!$E$6:$E$505,MATCH($B2340,'Products'!$A$6:$A$505,0)),0)),"")</f>
      </c>
      <c r="J2340" s="12"/>
    </row>
    <row r="2341" spans="1:10" x14ac:dyDescent="0.25">
      <c r="A2341" s="17"/>
      <c r="B2341" s="12"/>
      <c r="C2341" s="16">
        <f>IF($B2341="","",IFERROR(INDEX('Products'!$B$6:$B$505,MATCH($B2341,'Products'!$A$6:$A$505,0)),"Unknown code"))</f>
      </c>
      <c r="D2341" s="12"/>
      <c r="E2341" s="14"/>
      <c r="F2341" s="14"/>
      <c r="G2341" s="15">
        <f>IF(OR($B2341="",$D2341=""),"",IF($F2341&lt;&gt;"",$F2341,IFERROR(IF($D2341="In",INDEX('Products'!$E$6:$E$505,MATCH($B2341,'Products'!$A$6:$A$505,0)),INDEX('Products'!$F$6:$F$505,MATCH($B2341,'Products'!$A$6:$A$505,0))),"")))</f>
      </c>
      <c r="H2341" s="15">
        <f>IF(OR($E2341="",$G2341=""),"",$E2341*$G2341)</f>
      </c>
      <c r="I2341" s="15">
        <f>IF(AND($D2341="Out",$E2341&lt;&gt;"",$G2341&lt;&gt;""),$E2341*($G2341-IFERROR(INDEX('Products'!$E$6:$E$505,MATCH($B2341,'Products'!$A$6:$A$505,0)),0)),"")</f>
      </c>
      <c r="J2341" s="12"/>
    </row>
    <row r="2342" spans="1:10" x14ac:dyDescent="0.25">
      <c r="A2342" s="17"/>
      <c r="B2342" s="12"/>
      <c r="C2342" s="16">
        <f>IF($B2342="","",IFERROR(INDEX('Products'!$B$6:$B$505,MATCH($B2342,'Products'!$A$6:$A$505,0)),"Unknown code"))</f>
      </c>
      <c r="D2342" s="12"/>
      <c r="E2342" s="14"/>
      <c r="F2342" s="14"/>
      <c r="G2342" s="15">
        <f>IF(OR($B2342="",$D2342=""),"",IF($F2342&lt;&gt;"",$F2342,IFERROR(IF($D2342="In",INDEX('Products'!$E$6:$E$505,MATCH($B2342,'Products'!$A$6:$A$505,0)),INDEX('Products'!$F$6:$F$505,MATCH($B2342,'Products'!$A$6:$A$505,0))),"")))</f>
      </c>
      <c r="H2342" s="15">
        <f>IF(OR($E2342="",$G2342=""),"",$E2342*$G2342)</f>
      </c>
      <c r="I2342" s="15">
        <f>IF(AND($D2342="Out",$E2342&lt;&gt;"",$G2342&lt;&gt;""),$E2342*($G2342-IFERROR(INDEX('Products'!$E$6:$E$505,MATCH($B2342,'Products'!$A$6:$A$505,0)),0)),"")</f>
      </c>
      <c r="J2342" s="12"/>
    </row>
    <row r="2343" spans="1:10" x14ac:dyDescent="0.25">
      <c r="A2343" s="17"/>
      <c r="B2343" s="12"/>
      <c r="C2343" s="16">
        <f>IF($B2343="","",IFERROR(INDEX('Products'!$B$6:$B$505,MATCH($B2343,'Products'!$A$6:$A$505,0)),"Unknown code"))</f>
      </c>
      <c r="D2343" s="12"/>
      <c r="E2343" s="14"/>
      <c r="F2343" s="14"/>
      <c r="G2343" s="15">
        <f>IF(OR($B2343="",$D2343=""),"",IF($F2343&lt;&gt;"",$F2343,IFERROR(IF($D2343="In",INDEX('Products'!$E$6:$E$505,MATCH($B2343,'Products'!$A$6:$A$505,0)),INDEX('Products'!$F$6:$F$505,MATCH($B2343,'Products'!$A$6:$A$505,0))),"")))</f>
      </c>
      <c r="H2343" s="15">
        <f>IF(OR($E2343="",$G2343=""),"",$E2343*$G2343)</f>
      </c>
      <c r="I2343" s="15">
        <f>IF(AND($D2343="Out",$E2343&lt;&gt;"",$G2343&lt;&gt;""),$E2343*($G2343-IFERROR(INDEX('Products'!$E$6:$E$505,MATCH($B2343,'Products'!$A$6:$A$505,0)),0)),"")</f>
      </c>
      <c r="J2343" s="12"/>
    </row>
    <row r="2344" spans="1:10" x14ac:dyDescent="0.25">
      <c r="A2344" s="17"/>
      <c r="B2344" s="12"/>
      <c r="C2344" s="16">
        <f>IF($B2344="","",IFERROR(INDEX('Products'!$B$6:$B$505,MATCH($B2344,'Products'!$A$6:$A$505,0)),"Unknown code"))</f>
      </c>
      <c r="D2344" s="12"/>
      <c r="E2344" s="14"/>
      <c r="F2344" s="14"/>
      <c r="G2344" s="15">
        <f>IF(OR($B2344="",$D2344=""),"",IF($F2344&lt;&gt;"",$F2344,IFERROR(IF($D2344="In",INDEX('Products'!$E$6:$E$505,MATCH($B2344,'Products'!$A$6:$A$505,0)),INDEX('Products'!$F$6:$F$505,MATCH($B2344,'Products'!$A$6:$A$505,0))),"")))</f>
      </c>
      <c r="H2344" s="15">
        <f>IF(OR($E2344="",$G2344=""),"",$E2344*$G2344)</f>
      </c>
      <c r="I2344" s="15">
        <f>IF(AND($D2344="Out",$E2344&lt;&gt;"",$G2344&lt;&gt;""),$E2344*($G2344-IFERROR(INDEX('Products'!$E$6:$E$505,MATCH($B2344,'Products'!$A$6:$A$505,0)),0)),"")</f>
      </c>
      <c r="J2344" s="12"/>
    </row>
    <row r="2345" spans="1:10" x14ac:dyDescent="0.25">
      <c r="A2345" s="17"/>
      <c r="B2345" s="12"/>
      <c r="C2345" s="16">
        <f>IF($B2345="","",IFERROR(INDEX('Products'!$B$6:$B$505,MATCH($B2345,'Products'!$A$6:$A$505,0)),"Unknown code"))</f>
      </c>
      <c r="D2345" s="12"/>
      <c r="E2345" s="14"/>
      <c r="F2345" s="14"/>
      <c r="G2345" s="15">
        <f>IF(OR($B2345="",$D2345=""),"",IF($F2345&lt;&gt;"",$F2345,IFERROR(IF($D2345="In",INDEX('Products'!$E$6:$E$505,MATCH($B2345,'Products'!$A$6:$A$505,0)),INDEX('Products'!$F$6:$F$505,MATCH($B2345,'Products'!$A$6:$A$505,0))),"")))</f>
      </c>
      <c r="H2345" s="15">
        <f>IF(OR($E2345="",$G2345=""),"",$E2345*$G2345)</f>
      </c>
      <c r="I2345" s="15">
        <f>IF(AND($D2345="Out",$E2345&lt;&gt;"",$G2345&lt;&gt;""),$E2345*($G2345-IFERROR(INDEX('Products'!$E$6:$E$505,MATCH($B2345,'Products'!$A$6:$A$505,0)),0)),"")</f>
      </c>
      <c r="J2345" s="12"/>
    </row>
    <row r="2346" spans="1:10" x14ac:dyDescent="0.25">
      <c r="A2346" s="17"/>
      <c r="B2346" s="12"/>
      <c r="C2346" s="16">
        <f>IF($B2346="","",IFERROR(INDEX('Products'!$B$6:$B$505,MATCH($B2346,'Products'!$A$6:$A$505,0)),"Unknown code"))</f>
      </c>
      <c r="D2346" s="12"/>
      <c r="E2346" s="14"/>
      <c r="F2346" s="14"/>
      <c r="G2346" s="15">
        <f>IF(OR($B2346="",$D2346=""),"",IF($F2346&lt;&gt;"",$F2346,IFERROR(IF($D2346="In",INDEX('Products'!$E$6:$E$505,MATCH($B2346,'Products'!$A$6:$A$505,0)),INDEX('Products'!$F$6:$F$505,MATCH($B2346,'Products'!$A$6:$A$505,0))),"")))</f>
      </c>
      <c r="H2346" s="15">
        <f>IF(OR($E2346="",$G2346=""),"",$E2346*$G2346)</f>
      </c>
      <c r="I2346" s="15">
        <f>IF(AND($D2346="Out",$E2346&lt;&gt;"",$G2346&lt;&gt;""),$E2346*($G2346-IFERROR(INDEX('Products'!$E$6:$E$505,MATCH($B2346,'Products'!$A$6:$A$505,0)),0)),"")</f>
      </c>
      <c r="J2346" s="12"/>
    </row>
    <row r="2347" spans="1:10" x14ac:dyDescent="0.25">
      <c r="A2347" s="17"/>
      <c r="B2347" s="12"/>
      <c r="C2347" s="16">
        <f>IF($B2347="","",IFERROR(INDEX('Products'!$B$6:$B$505,MATCH($B2347,'Products'!$A$6:$A$505,0)),"Unknown code"))</f>
      </c>
      <c r="D2347" s="12"/>
      <c r="E2347" s="14"/>
      <c r="F2347" s="14"/>
      <c r="G2347" s="15">
        <f>IF(OR($B2347="",$D2347=""),"",IF($F2347&lt;&gt;"",$F2347,IFERROR(IF($D2347="In",INDEX('Products'!$E$6:$E$505,MATCH($B2347,'Products'!$A$6:$A$505,0)),INDEX('Products'!$F$6:$F$505,MATCH($B2347,'Products'!$A$6:$A$505,0))),"")))</f>
      </c>
      <c r="H2347" s="15">
        <f>IF(OR($E2347="",$G2347=""),"",$E2347*$G2347)</f>
      </c>
      <c r="I2347" s="15">
        <f>IF(AND($D2347="Out",$E2347&lt;&gt;"",$G2347&lt;&gt;""),$E2347*($G2347-IFERROR(INDEX('Products'!$E$6:$E$505,MATCH($B2347,'Products'!$A$6:$A$505,0)),0)),"")</f>
      </c>
      <c r="J2347" s="12"/>
    </row>
    <row r="2348" spans="1:10" x14ac:dyDescent="0.25">
      <c r="A2348" s="17"/>
      <c r="B2348" s="12"/>
      <c r="C2348" s="16">
        <f>IF($B2348="","",IFERROR(INDEX('Products'!$B$6:$B$505,MATCH($B2348,'Products'!$A$6:$A$505,0)),"Unknown code"))</f>
      </c>
      <c r="D2348" s="12"/>
      <c r="E2348" s="14"/>
      <c r="F2348" s="14"/>
      <c r="G2348" s="15">
        <f>IF(OR($B2348="",$D2348=""),"",IF($F2348&lt;&gt;"",$F2348,IFERROR(IF($D2348="In",INDEX('Products'!$E$6:$E$505,MATCH($B2348,'Products'!$A$6:$A$505,0)),INDEX('Products'!$F$6:$F$505,MATCH($B2348,'Products'!$A$6:$A$505,0))),"")))</f>
      </c>
      <c r="H2348" s="15">
        <f>IF(OR($E2348="",$G2348=""),"",$E2348*$G2348)</f>
      </c>
      <c r="I2348" s="15">
        <f>IF(AND($D2348="Out",$E2348&lt;&gt;"",$G2348&lt;&gt;""),$E2348*($G2348-IFERROR(INDEX('Products'!$E$6:$E$505,MATCH($B2348,'Products'!$A$6:$A$505,0)),0)),"")</f>
      </c>
      <c r="J2348" s="12"/>
    </row>
    <row r="2349" spans="1:10" x14ac:dyDescent="0.25">
      <c r="A2349" s="17"/>
      <c r="B2349" s="12"/>
      <c r="C2349" s="16">
        <f>IF($B2349="","",IFERROR(INDEX('Products'!$B$6:$B$505,MATCH($B2349,'Products'!$A$6:$A$505,0)),"Unknown code"))</f>
      </c>
      <c r="D2349" s="12"/>
      <c r="E2349" s="14"/>
      <c r="F2349" s="14"/>
      <c r="G2349" s="15">
        <f>IF(OR($B2349="",$D2349=""),"",IF($F2349&lt;&gt;"",$F2349,IFERROR(IF($D2349="In",INDEX('Products'!$E$6:$E$505,MATCH($B2349,'Products'!$A$6:$A$505,0)),INDEX('Products'!$F$6:$F$505,MATCH($B2349,'Products'!$A$6:$A$505,0))),"")))</f>
      </c>
      <c r="H2349" s="15">
        <f>IF(OR($E2349="",$G2349=""),"",$E2349*$G2349)</f>
      </c>
      <c r="I2349" s="15">
        <f>IF(AND($D2349="Out",$E2349&lt;&gt;"",$G2349&lt;&gt;""),$E2349*($G2349-IFERROR(INDEX('Products'!$E$6:$E$505,MATCH($B2349,'Products'!$A$6:$A$505,0)),0)),"")</f>
      </c>
      <c r="J2349" s="12"/>
    </row>
    <row r="2350" spans="1:10" x14ac:dyDescent="0.25">
      <c r="A2350" s="17"/>
      <c r="B2350" s="12"/>
      <c r="C2350" s="16">
        <f>IF($B2350="","",IFERROR(INDEX('Products'!$B$6:$B$505,MATCH($B2350,'Products'!$A$6:$A$505,0)),"Unknown code"))</f>
      </c>
      <c r="D2350" s="12"/>
      <c r="E2350" s="14"/>
      <c r="F2350" s="14"/>
      <c r="G2350" s="15">
        <f>IF(OR($B2350="",$D2350=""),"",IF($F2350&lt;&gt;"",$F2350,IFERROR(IF($D2350="In",INDEX('Products'!$E$6:$E$505,MATCH($B2350,'Products'!$A$6:$A$505,0)),INDEX('Products'!$F$6:$F$505,MATCH($B2350,'Products'!$A$6:$A$505,0))),"")))</f>
      </c>
      <c r="H2350" s="15">
        <f>IF(OR($E2350="",$G2350=""),"",$E2350*$G2350)</f>
      </c>
      <c r="I2350" s="15">
        <f>IF(AND($D2350="Out",$E2350&lt;&gt;"",$G2350&lt;&gt;""),$E2350*($G2350-IFERROR(INDEX('Products'!$E$6:$E$505,MATCH($B2350,'Products'!$A$6:$A$505,0)),0)),"")</f>
      </c>
      <c r="J2350" s="12"/>
    </row>
    <row r="2351" spans="1:10" x14ac:dyDescent="0.25">
      <c r="A2351" s="17"/>
      <c r="B2351" s="12"/>
      <c r="C2351" s="16">
        <f>IF($B2351="","",IFERROR(INDEX('Products'!$B$6:$B$505,MATCH($B2351,'Products'!$A$6:$A$505,0)),"Unknown code"))</f>
      </c>
      <c r="D2351" s="12"/>
      <c r="E2351" s="14"/>
      <c r="F2351" s="14"/>
      <c r="G2351" s="15">
        <f>IF(OR($B2351="",$D2351=""),"",IF($F2351&lt;&gt;"",$F2351,IFERROR(IF($D2351="In",INDEX('Products'!$E$6:$E$505,MATCH($B2351,'Products'!$A$6:$A$505,0)),INDEX('Products'!$F$6:$F$505,MATCH($B2351,'Products'!$A$6:$A$505,0))),"")))</f>
      </c>
      <c r="H2351" s="15">
        <f>IF(OR($E2351="",$G2351=""),"",$E2351*$G2351)</f>
      </c>
      <c r="I2351" s="15">
        <f>IF(AND($D2351="Out",$E2351&lt;&gt;"",$G2351&lt;&gt;""),$E2351*($G2351-IFERROR(INDEX('Products'!$E$6:$E$505,MATCH($B2351,'Products'!$A$6:$A$505,0)),0)),"")</f>
      </c>
      <c r="J2351" s="12"/>
    </row>
    <row r="2352" spans="1:10" x14ac:dyDescent="0.25">
      <c r="A2352" s="17"/>
      <c r="B2352" s="12"/>
      <c r="C2352" s="16">
        <f>IF($B2352="","",IFERROR(INDEX('Products'!$B$6:$B$505,MATCH($B2352,'Products'!$A$6:$A$505,0)),"Unknown code"))</f>
      </c>
      <c r="D2352" s="12"/>
      <c r="E2352" s="14"/>
      <c r="F2352" s="14"/>
      <c r="G2352" s="15">
        <f>IF(OR($B2352="",$D2352=""),"",IF($F2352&lt;&gt;"",$F2352,IFERROR(IF($D2352="In",INDEX('Products'!$E$6:$E$505,MATCH($B2352,'Products'!$A$6:$A$505,0)),INDEX('Products'!$F$6:$F$505,MATCH($B2352,'Products'!$A$6:$A$505,0))),"")))</f>
      </c>
      <c r="H2352" s="15">
        <f>IF(OR($E2352="",$G2352=""),"",$E2352*$G2352)</f>
      </c>
      <c r="I2352" s="15">
        <f>IF(AND($D2352="Out",$E2352&lt;&gt;"",$G2352&lt;&gt;""),$E2352*($G2352-IFERROR(INDEX('Products'!$E$6:$E$505,MATCH($B2352,'Products'!$A$6:$A$505,0)),0)),"")</f>
      </c>
      <c r="J2352" s="12"/>
    </row>
    <row r="2353" spans="1:10" x14ac:dyDescent="0.25">
      <c r="A2353" s="17"/>
      <c r="B2353" s="12"/>
      <c r="C2353" s="16">
        <f>IF($B2353="","",IFERROR(INDEX('Products'!$B$6:$B$505,MATCH($B2353,'Products'!$A$6:$A$505,0)),"Unknown code"))</f>
      </c>
      <c r="D2353" s="12"/>
      <c r="E2353" s="14"/>
      <c r="F2353" s="14"/>
      <c r="G2353" s="15">
        <f>IF(OR($B2353="",$D2353=""),"",IF($F2353&lt;&gt;"",$F2353,IFERROR(IF($D2353="In",INDEX('Products'!$E$6:$E$505,MATCH($B2353,'Products'!$A$6:$A$505,0)),INDEX('Products'!$F$6:$F$505,MATCH($B2353,'Products'!$A$6:$A$505,0))),"")))</f>
      </c>
      <c r="H2353" s="15">
        <f>IF(OR($E2353="",$G2353=""),"",$E2353*$G2353)</f>
      </c>
      <c r="I2353" s="15">
        <f>IF(AND($D2353="Out",$E2353&lt;&gt;"",$G2353&lt;&gt;""),$E2353*($G2353-IFERROR(INDEX('Products'!$E$6:$E$505,MATCH($B2353,'Products'!$A$6:$A$505,0)),0)),"")</f>
      </c>
      <c r="J2353" s="12"/>
    </row>
    <row r="2354" spans="1:10" x14ac:dyDescent="0.25">
      <c r="A2354" s="17"/>
      <c r="B2354" s="12"/>
      <c r="C2354" s="16">
        <f>IF($B2354="","",IFERROR(INDEX('Products'!$B$6:$B$505,MATCH($B2354,'Products'!$A$6:$A$505,0)),"Unknown code"))</f>
      </c>
      <c r="D2354" s="12"/>
      <c r="E2354" s="14"/>
      <c r="F2354" s="14"/>
      <c r="G2354" s="15">
        <f>IF(OR($B2354="",$D2354=""),"",IF($F2354&lt;&gt;"",$F2354,IFERROR(IF($D2354="In",INDEX('Products'!$E$6:$E$505,MATCH($B2354,'Products'!$A$6:$A$505,0)),INDEX('Products'!$F$6:$F$505,MATCH($B2354,'Products'!$A$6:$A$505,0))),"")))</f>
      </c>
      <c r="H2354" s="15">
        <f>IF(OR($E2354="",$G2354=""),"",$E2354*$G2354)</f>
      </c>
      <c r="I2354" s="15">
        <f>IF(AND($D2354="Out",$E2354&lt;&gt;"",$G2354&lt;&gt;""),$E2354*($G2354-IFERROR(INDEX('Products'!$E$6:$E$505,MATCH($B2354,'Products'!$A$6:$A$505,0)),0)),"")</f>
      </c>
      <c r="J2354" s="12"/>
    </row>
    <row r="2355" spans="1:10" x14ac:dyDescent="0.25">
      <c r="A2355" s="17"/>
      <c r="B2355" s="12"/>
      <c r="C2355" s="16">
        <f>IF($B2355="","",IFERROR(INDEX('Products'!$B$6:$B$505,MATCH($B2355,'Products'!$A$6:$A$505,0)),"Unknown code"))</f>
      </c>
      <c r="D2355" s="12"/>
      <c r="E2355" s="14"/>
      <c r="F2355" s="14"/>
      <c r="G2355" s="15">
        <f>IF(OR($B2355="",$D2355=""),"",IF($F2355&lt;&gt;"",$F2355,IFERROR(IF($D2355="In",INDEX('Products'!$E$6:$E$505,MATCH($B2355,'Products'!$A$6:$A$505,0)),INDEX('Products'!$F$6:$F$505,MATCH($B2355,'Products'!$A$6:$A$505,0))),"")))</f>
      </c>
      <c r="H2355" s="15">
        <f>IF(OR($E2355="",$G2355=""),"",$E2355*$G2355)</f>
      </c>
      <c r="I2355" s="15">
        <f>IF(AND($D2355="Out",$E2355&lt;&gt;"",$G2355&lt;&gt;""),$E2355*($G2355-IFERROR(INDEX('Products'!$E$6:$E$505,MATCH($B2355,'Products'!$A$6:$A$505,0)),0)),"")</f>
      </c>
      <c r="J2355" s="12"/>
    </row>
    <row r="2356" spans="1:10" x14ac:dyDescent="0.25">
      <c r="A2356" s="17"/>
      <c r="B2356" s="12"/>
      <c r="C2356" s="16">
        <f>IF($B2356="","",IFERROR(INDEX('Products'!$B$6:$B$505,MATCH($B2356,'Products'!$A$6:$A$505,0)),"Unknown code"))</f>
      </c>
      <c r="D2356" s="12"/>
      <c r="E2356" s="14"/>
      <c r="F2356" s="14"/>
      <c r="G2356" s="15">
        <f>IF(OR($B2356="",$D2356=""),"",IF($F2356&lt;&gt;"",$F2356,IFERROR(IF($D2356="In",INDEX('Products'!$E$6:$E$505,MATCH($B2356,'Products'!$A$6:$A$505,0)),INDEX('Products'!$F$6:$F$505,MATCH($B2356,'Products'!$A$6:$A$505,0))),"")))</f>
      </c>
      <c r="H2356" s="15">
        <f>IF(OR($E2356="",$G2356=""),"",$E2356*$G2356)</f>
      </c>
      <c r="I2356" s="15">
        <f>IF(AND($D2356="Out",$E2356&lt;&gt;"",$G2356&lt;&gt;""),$E2356*($G2356-IFERROR(INDEX('Products'!$E$6:$E$505,MATCH($B2356,'Products'!$A$6:$A$505,0)),0)),"")</f>
      </c>
      <c r="J2356" s="12"/>
    </row>
    <row r="2357" spans="1:10" x14ac:dyDescent="0.25">
      <c r="A2357" s="17"/>
      <c r="B2357" s="12"/>
      <c r="C2357" s="16">
        <f>IF($B2357="","",IFERROR(INDEX('Products'!$B$6:$B$505,MATCH($B2357,'Products'!$A$6:$A$505,0)),"Unknown code"))</f>
      </c>
      <c r="D2357" s="12"/>
      <c r="E2357" s="14"/>
      <c r="F2357" s="14"/>
      <c r="G2357" s="15">
        <f>IF(OR($B2357="",$D2357=""),"",IF($F2357&lt;&gt;"",$F2357,IFERROR(IF($D2357="In",INDEX('Products'!$E$6:$E$505,MATCH($B2357,'Products'!$A$6:$A$505,0)),INDEX('Products'!$F$6:$F$505,MATCH($B2357,'Products'!$A$6:$A$505,0))),"")))</f>
      </c>
      <c r="H2357" s="15">
        <f>IF(OR($E2357="",$G2357=""),"",$E2357*$G2357)</f>
      </c>
      <c r="I2357" s="15">
        <f>IF(AND($D2357="Out",$E2357&lt;&gt;"",$G2357&lt;&gt;""),$E2357*($G2357-IFERROR(INDEX('Products'!$E$6:$E$505,MATCH($B2357,'Products'!$A$6:$A$505,0)),0)),"")</f>
      </c>
      <c r="J2357" s="12"/>
    </row>
    <row r="2358" spans="1:10" x14ac:dyDescent="0.25">
      <c r="A2358" s="17"/>
      <c r="B2358" s="12"/>
      <c r="C2358" s="16">
        <f>IF($B2358="","",IFERROR(INDEX('Products'!$B$6:$B$505,MATCH($B2358,'Products'!$A$6:$A$505,0)),"Unknown code"))</f>
      </c>
      <c r="D2358" s="12"/>
      <c r="E2358" s="14"/>
      <c r="F2358" s="14"/>
      <c r="G2358" s="15">
        <f>IF(OR($B2358="",$D2358=""),"",IF($F2358&lt;&gt;"",$F2358,IFERROR(IF($D2358="In",INDEX('Products'!$E$6:$E$505,MATCH($B2358,'Products'!$A$6:$A$505,0)),INDEX('Products'!$F$6:$F$505,MATCH($B2358,'Products'!$A$6:$A$505,0))),"")))</f>
      </c>
      <c r="H2358" s="15">
        <f>IF(OR($E2358="",$G2358=""),"",$E2358*$G2358)</f>
      </c>
      <c r="I2358" s="15">
        <f>IF(AND($D2358="Out",$E2358&lt;&gt;"",$G2358&lt;&gt;""),$E2358*($G2358-IFERROR(INDEX('Products'!$E$6:$E$505,MATCH($B2358,'Products'!$A$6:$A$505,0)),0)),"")</f>
      </c>
      <c r="J2358" s="12"/>
    </row>
    <row r="2359" spans="1:10" x14ac:dyDescent="0.25">
      <c r="A2359" s="17"/>
      <c r="B2359" s="12"/>
      <c r="C2359" s="16">
        <f>IF($B2359="","",IFERROR(INDEX('Products'!$B$6:$B$505,MATCH($B2359,'Products'!$A$6:$A$505,0)),"Unknown code"))</f>
      </c>
      <c r="D2359" s="12"/>
      <c r="E2359" s="14"/>
      <c r="F2359" s="14"/>
      <c r="G2359" s="15">
        <f>IF(OR($B2359="",$D2359=""),"",IF($F2359&lt;&gt;"",$F2359,IFERROR(IF($D2359="In",INDEX('Products'!$E$6:$E$505,MATCH($B2359,'Products'!$A$6:$A$505,0)),INDEX('Products'!$F$6:$F$505,MATCH($B2359,'Products'!$A$6:$A$505,0))),"")))</f>
      </c>
      <c r="H2359" s="15">
        <f>IF(OR($E2359="",$G2359=""),"",$E2359*$G2359)</f>
      </c>
      <c r="I2359" s="15">
        <f>IF(AND($D2359="Out",$E2359&lt;&gt;"",$G2359&lt;&gt;""),$E2359*($G2359-IFERROR(INDEX('Products'!$E$6:$E$505,MATCH($B2359,'Products'!$A$6:$A$505,0)),0)),"")</f>
      </c>
      <c r="J2359" s="12"/>
    </row>
    <row r="2360" spans="1:10" x14ac:dyDescent="0.25">
      <c r="A2360" s="17"/>
      <c r="B2360" s="12"/>
      <c r="C2360" s="16">
        <f>IF($B2360="","",IFERROR(INDEX('Products'!$B$6:$B$505,MATCH($B2360,'Products'!$A$6:$A$505,0)),"Unknown code"))</f>
      </c>
      <c r="D2360" s="12"/>
      <c r="E2360" s="14"/>
      <c r="F2360" s="14"/>
      <c r="G2360" s="15">
        <f>IF(OR($B2360="",$D2360=""),"",IF($F2360&lt;&gt;"",$F2360,IFERROR(IF($D2360="In",INDEX('Products'!$E$6:$E$505,MATCH($B2360,'Products'!$A$6:$A$505,0)),INDEX('Products'!$F$6:$F$505,MATCH($B2360,'Products'!$A$6:$A$505,0))),"")))</f>
      </c>
      <c r="H2360" s="15">
        <f>IF(OR($E2360="",$G2360=""),"",$E2360*$G2360)</f>
      </c>
      <c r="I2360" s="15">
        <f>IF(AND($D2360="Out",$E2360&lt;&gt;"",$G2360&lt;&gt;""),$E2360*($G2360-IFERROR(INDEX('Products'!$E$6:$E$505,MATCH($B2360,'Products'!$A$6:$A$505,0)),0)),"")</f>
      </c>
      <c r="J2360" s="12"/>
    </row>
    <row r="2361" spans="1:10" x14ac:dyDescent="0.25">
      <c r="A2361" s="17"/>
      <c r="B2361" s="12"/>
      <c r="C2361" s="16">
        <f>IF($B2361="","",IFERROR(INDEX('Products'!$B$6:$B$505,MATCH($B2361,'Products'!$A$6:$A$505,0)),"Unknown code"))</f>
      </c>
      <c r="D2361" s="12"/>
      <c r="E2361" s="14"/>
      <c r="F2361" s="14"/>
      <c r="G2361" s="15">
        <f>IF(OR($B2361="",$D2361=""),"",IF($F2361&lt;&gt;"",$F2361,IFERROR(IF($D2361="In",INDEX('Products'!$E$6:$E$505,MATCH($B2361,'Products'!$A$6:$A$505,0)),INDEX('Products'!$F$6:$F$505,MATCH($B2361,'Products'!$A$6:$A$505,0))),"")))</f>
      </c>
      <c r="H2361" s="15">
        <f>IF(OR($E2361="",$G2361=""),"",$E2361*$G2361)</f>
      </c>
      <c r="I2361" s="15">
        <f>IF(AND($D2361="Out",$E2361&lt;&gt;"",$G2361&lt;&gt;""),$E2361*($G2361-IFERROR(INDEX('Products'!$E$6:$E$505,MATCH($B2361,'Products'!$A$6:$A$505,0)),0)),"")</f>
      </c>
      <c r="J2361" s="12"/>
    </row>
    <row r="2362" spans="1:10" x14ac:dyDescent="0.25">
      <c r="A2362" s="17"/>
      <c r="B2362" s="12"/>
      <c r="C2362" s="16">
        <f>IF($B2362="","",IFERROR(INDEX('Products'!$B$6:$B$505,MATCH($B2362,'Products'!$A$6:$A$505,0)),"Unknown code"))</f>
      </c>
      <c r="D2362" s="12"/>
      <c r="E2362" s="14"/>
      <c r="F2362" s="14"/>
      <c r="G2362" s="15">
        <f>IF(OR($B2362="",$D2362=""),"",IF($F2362&lt;&gt;"",$F2362,IFERROR(IF($D2362="In",INDEX('Products'!$E$6:$E$505,MATCH($B2362,'Products'!$A$6:$A$505,0)),INDEX('Products'!$F$6:$F$505,MATCH($B2362,'Products'!$A$6:$A$505,0))),"")))</f>
      </c>
      <c r="H2362" s="15">
        <f>IF(OR($E2362="",$G2362=""),"",$E2362*$G2362)</f>
      </c>
      <c r="I2362" s="15">
        <f>IF(AND($D2362="Out",$E2362&lt;&gt;"",$G2362&lt;&gt;""),$E2362*($G2362-IFERROR(INDEX('Products'!$E$6:$E$505,MATCH($B2362,'Products'!$A$6:$A$505,0)),0)),"")</f>
      </c>
      <c r="J2362" s="12"/>
    </row>
    <row r="2363" spans="1:10" x14ac:dyDescent="0.25">
      <c r="A2363" s="17"/>
      <c r="B2363" s="12"/>
      <c r="C2363" s="16">
        <f>IF($B2363="","",IFERROR(INDEX('Products'!$B$6:$B$505,MATCH($B2363,'Products'!$A$6:$A$505,0)),"Unknown code"))</f>
      </c>
      <c r="D2363" s="12"/>
      <c r="E2363" s="14"/>
      <c r="F2363" s="14"/>
      <c r="G2363" s="15">
        <f>IF(OR($B2363="",$D2363=""),"",IF($F2363&lt;&gt;"",$F2363,IFERROR(IF($D2363="In",INDEX('Products'!$E$6:$E$505,MATCH($B2363,'Products'!$A$6:$A$505,0)),INDEX('Products'!$F$6:$F$505,MATCH($B2363,'Products'!$A$6:$A$505,0))),"")))</f>
      </c>
      <c r="H2363" s="15">
        <f>IF(OR($E2363="",$G2363=""),"",$E2363*$G2363)</f>
      </c>
      <c r="I2363" s="15">
        <f>IF(AND($D2363="Out",$E2363&lt;&gt;"",$G2363&lt;&gt;""),$E2363*($G2363-IFERROR(INDEX('Products'!$E$6:$E$505,MATCH($B2363,'Products'!$A$6:$A$505,0)),0)),"")</f>
      </c>
      <c r="J2363" s="12"/>
    </row>
    <row r="2364" spans="1:10" x14ac:dyDescent="0.25">
      <c r="A2364" s="17"/>
      <c r="B2364" s="12"/>
      <c r="C2364" s="16">
        <f>IF($B2364="","",IFERROR(INDEX('Products'!$B$6:$B$505,MATCH($B2364,'Products'!$A$6:$A$505,0)),"Unknown code"))</f>
      </c>
      <c r="D2364" s="12"/>
      <c r="E2364" s="14"/>
      <c r="F2364" s="14"/>
      <c r="G2364" s="15">
        <f>IF(OR($B2364="",$D2364=""),"",IF($F2364&lt;&gt;"",$F2364,IFERROR(IF($D2364="In",INDEX('Products'!$E$6:$E$505,MATCH($B2364,'Products'!$A$6:$A$505,0)),INDEX('Products'!$F$6:$F$505,MATCH($B2364,'Products'!$A$6:$A$505,0))),"")))</f>
      </c>
      <c r="H2364" s="15">
        <f>IF(OR($E2364="",$G2364=""),"",$E2364*$G2364)</f>
      </c>
      <c r="I2364" s="15">
        <f>IF(AND($D2364="Out",$E2364&lt;&gt;"",$G2364&lt;&gt;""),$E2364*($G2364-IFERROR(INDEX('Products'!$E$6:$E$505,MATCH($B2364,'Products'!$A$6:$A$505,0)),0)),"")</f>
      </c>
      <c r="J2364" s="12"/>
    </row>
    <row r="2365" spans="1:10" x14ac:dyDescent="0.25">
      <c r="A2365" s="17"/>
      <c r="B2365" s="12"/>
      <c r="C2365" s="16">
        <f>IF($B2365="","",IFERROR(INDEX('Products'!$B$6:$B$505,MATCH($B2365,'Products'!$A$6:$A$505,0)),"Unknown code"))</f>
      </c>
      <c r="D2365" s="12"/>
      <c r="E2365" s="14"/>
      <c r="F2365" s="14"/>
      <c r="G2365" s="15">
        <f>IF(OR($B2365="",$D2365=""),"",IF($F2365&lt;&gt;"",$F2365,IFERROR(IF($D2365="In",INDEX('Products'!$E$6:$E$505,MATCH($B2365,'Products'!$A$6:$A$505,0)),INDEX('Products'!$F$6:$F$505,MATCH($B2365,'Products'!$A$6:$A$505,0))),"")))</f>
      </c>
      <c r="H2365" s="15">
        <f>IF(OR($E2365="",$G2365=""),"",$E2365*$G2365)</f>
      </c>
      <c r="I2365" s="15">
        <f>IF(AND($D2365="Out",$E2365&lt;&gt;"",$G2365&lt;&gt;""),$E2365*($G2365-IFERROR(INDEX('Products'!$E$6:$E$505,MATCH($B2365,'Products'!$A$6:$A$505,0)),0)),"")</f>
      </c>
      <c r="J2365" s="12"/>
    </row>
    <row r="2366" spans="1:10" x14ac:dyDescent="0.25">
      <c r="A2366" s="17"/>
      <c r="B2366" s="12"/>
      <c r="C2366" s="16">
        <f>IF($B2366="","",IFERROR(INDEX('Products'!$B$6:$B$505,MATCH($B2366,'Products'!$A$6:$A$505,0)),"Unknown code"))</f>
      </c>
      <c r="D2366" s="12"/>
      <c r="E2366" s="14"/>
      <c r="F2366" s="14"/>
      <c r="G2366" s="15">
        <f>IF(OR($B2366="",$D2366=""),"",IF($F2366&lt;&gt;"",$F2366,IFERROR(IF($D2366="In",INDEX('Products'!$E$6:$E$505,MATCH($B2366,'Products'!$A$6:$A$505,0)),INDEX('Products'!$F$6:$F$505,MATCH($B2366,'Products'!$A$6:$A$505,0))),"")))</f>
      </c>
      <c r="H2366" s="15">
        <f>IF(OR($E2366="",$G2366=""),"",$E2366*$G2366)</f>
      </c>
      <c r="I2366" s="15">
        <f>IF(AND($D2366="Out",$E2366&lt;&gt;"",$G2366&lt;&gt;""),$E2366*($G2366-IFERROR(INDEX('Products'!$E$6:$E$505,MATCH($B2366,'Products'!$A$6:$A$505,0)),0)),"")</f>
      </c>
      <c r="J2366" s="12"/>
    </row>
    <row r="2367" spans="1:10" x14ac:dyDescent="0.25">
      <c r="A2367" s="17"/>
      <c r="B2367" s="12"/>
      <c r="C2367" s="16">
        <f>IF($B2367="","",IFERROR(INDEX('Products'!$B$6:$B$505,MATCH($B2367,'Products'!$A$6:$A$505,0)),"Unknown code"))</f>
      </c>
      <c r="D2367" s="12"/>
      <c r="E2367" s="14"/>
      <c r="F2367" s="14"/>
      <c r="G2367" s="15">
        <f>IF(OR($B2367="",$D2367=""),"",IF($F2367&lt;&gt;"",$F2367,IFERROR(IF($D2367="In",INDEX('Products'!$E$6:$E$505,MATCH($B2367,'Products'!$A$6:$A$505,0)),INDEX('Products'!$F$6:$F$505,MATCH($B2367,'Products'!$A$6:$A$505,0))),"")))</f>
      </c>
      <c r="H2367" s="15">
        <f>IF(OR($E2367="",$G2367=""),"",$E2367*$G2367)</f>
      </c>
      <c r="I2367" s="15">
        <f>IF(AND($D2367="Out",$E2367&lt;&gt;"",$G2367&lt;&gt;""),$E2367*($G2367-IFERROR(INDEX('Products'!$E$6:$E$505,MATCH($B2367,'Products'!$A$6:$A$505,0)),0)),"")</f>
      </c>
      <c r="J2367" s="12"/>
    </row>
    <row r="2368" spans="1:10" x14ac:dyDescent="0.25">
      <c r="A2368" s="17"/>
      <c r="B2368" s="12"/>
      <c r="C2368" s="16">
        <f>IF($B2368="","",IFERROR(INDEX('Products'!$B$6:$B$505,MATCH($B2368,'Products'!$A$6:$A$505,0)),"Unknown code"))</f>
      </c>
      <c r="D2368" s="12"/>
      <c r="E2368" s="14"/>
      <c r="F2368" s="14"/>
      <c r="G2368" s="15">
        <f>IF(OR($B2368="",$D2368=""),"",IF($F2368&lt;&gt;"",$F2368,IFERROR(IF($D2368="In",INDEX('Products'!$E$6:$E$505,MATCH($B2368,'Products'!$A$6:$A$505,0)),INDEX('Products'!$F$6:$F$505,MATCH($B2368,'Products'!$A$6:$A$505,0))),"")))</f>
      </c>
      <c r="H2368" s="15">
        <f>IF(OR($E2368="",$G2368=""),"",$E2368*$G2368)</f>
      </c>
      <c r="I2368" s="15">
        <f>IF(AND($D2368="Out",$E2368&lt;&gt;"",$G2368&lt;&gt;""),$E2368*($G2368-IFERROR(INDEX('Products'!$E$6:$E$505,MATCH($B2368,'Products'!$A$6:$A$505,0)),0)),"")</f>
      </c>
      <c r="J2368" s="12"/>
    </row>
    <row r="2369" spans="1:10" x14ac:dyDescent="0.25">
      <c r="A2369" s="17"/>
      <c r="B2369" s="12"/>
      <c r="C2369" s="16">
        <f>IF($B2369="","",IFERROR(INDEX('Products'!$B$6:$B$505,MATCH($B2369,'Products'!$A$6:$A$505,0)),"Unknown code"))</f>
      </c>
      <c r="D2369" s="12"/>
      <c r="E2369" s="14"/>
      <c r="F2369" s="14"/>
      <c r="G2369" s="15">
        <f>IF(OR($B2369="",$D2369=""),"",IF($F2369&lt;&gt;"",$F2369,IFERROR(IF($D2369="In",INDEX('Products'!$E$6:$E$505,MATCH($B2369,'Products'!$A$6:$A$505,0)),INDEX('Products'!$F$6:$F$505,MATCH($B2369,'Products'!$A$6:$A$505,0))),"")))</f>
      </c>
      <c r="H2369" s="15">
        <f>IF(OR($E2369="",$G2369=""),"",$E2369*$G2369)</f>
      </c>
      <c r="I2369" s="15">
        <f>IF(AND($D2369="Out",$E2369&lt;&gt;"",$G2369&lt;&gt;""),$E2369*($G2369-IFERROR(INDEX('Products'!$E$6:$E$505,MATCH($B2369,'Products'!$A$6:$A$505,0)),0)),"")</f>
      </c>
      <c r="J2369" s="12"/>
    </row>
    <row r="2370" spans="1:10" x14ac:dyDescent="0.25">
      <c r="A2370" s="17"/>
      <c r="B2370" s="12"/>
      <c r="C2370" s="16">
        <f>IF($B2370="","",IFERROR(INDEX('Products'!$B$6:$B$505,MATCH($B2370,'Products'!$A$6:$A$505,0)),"Unknown code"))</f>
      </c>
      <c r="D2370" s="12"/>
      <c r="E2370" s="14"/>
      <c r="F2370" s="14"/>
      <c r="G2370" s="15">
        <f>IF(OR($B2370="",$D2370=""),"",IF($F2370&lt;&gt;"",$F2370,IFERROR(IF($D2370="In",INDEX('Products'!$E$6:$E$505,MATCH($B2370,'Products'!$A$6:$A$505,0)),INDEX('Products'!$F$6:$F$505,MATCH($B2370,'Products'!$A$6:$A$505,0))),"")))</f>
      </c>
      <c r="H2370" s="15">
        <f>IF(OR($E2370="",$G2370=""),"",$E2370*$G2370)</f>
      </c>
      <c r="I2370" s="15">
        <f>IF(AND($D2370="Out",$E2370&lt;&gt;"",$G2370&lt;&gt;""),$E2370*($G2370-IFERROR(INDEX('Products'!$E$6:$E$505,MATCH($B2370,'Products'!$A$6:$A$505,0)),0)),"")</f>
      </c>
      <c r="J2370" s="12"/>
    </row>
    <row r="2371" spans="1:10" x14ac:dyDescent="0.25">
      <c r="A2371" s="17"/>
      <c r="B2371" s="12"/>
      <c r="C2371" s="16">
        <f>IF($B2371="","",IFERROR(INDEX('Products'!$B$6:$B$505,MATCH($B2371,'Products'!$A$6:$A$505,0)),"Unknown code"))</f>
      </c>
      <c r="D2371" s="12"/>
      <c r="E2371" s="14"/>
      <c r="F2371" s="14"/>
      <c r="G2371" s="15">
        <f>IF(OR($B2371="",$D2371=""),"",IF($F2371&lt;&gt;"",$F2371,IFERROR(IF($D2371="In",INDEX('Products'!$E$6:$E$505,MATCH($B2371,'Products'!$A$6:$A$505,0)),INDEX('Products'!$F$6:$F$505,MATCH($B2371,'Products'!$A$6:$A$505,0))),"")))</f>
      </c>
      <c r="H2371" s="15">
        <f>IF(OR($E2371="",$G2371=""),"",$E2371*$G2371)</f>
      </c>
      <c r="I2371" s="15">
        <f>IF(AND($D2371="Out",$E2371&lt;&gt;"",$G2371&lt;&gt;""),$E2371*($G2371-IFERROR(INDEX('Products'!$E$6:$E$505,MATCH($B2371,'Products'!$A$6:$A$505,0)),0)),"")</f>
      </c>
      <c r="J2371" s="12"/>
    </row>
    <row r="2372" spans="1:10" x14ac:dyDescent="0.25">
      <c r="A2372" s="17"/>
      <c r="B2372" s="12"/>
      <c r="C2372" s="16">
        <f>IF($B2372="","",IFERROR(INDEX('Products'!$B$6:$B$505,MATCH($B2372,'Products'!$A$6:$A$505,0)),"Unknown code"))</f>
      </c>
      <c r="D2372" s="12"/>
      <c r="E2372" s="14"/>
      <c r="F2372" s="14"/>
      <c r="G2372" s="15">
        <f>IF(OR($B2372="",$D2372=""),"",IF($F2372&lt;&gt;"",$F2372,IFERROR(IF($D2372="In",INDEX('Products'!$E$6:$E$505,MATCH($B2372,'Products'!$A$6:$A$505,0)),INDEX('Products'!$F$6:$F$505,MATCH($B2372,'Products'!$A$6:$A$505,0))),"")))</f>
      </c>
      <c r="H2372" s="15">
        <f>IF(OR($E2372="",$G2372=""),"",$E2372*$G2372)</f>
      </c>
      <c r="I2372" s="15">
        <f>IF(AND($D2372="Out",$E2372&lt;&gt;"",$G2372&lt;&gt;""),$E2372*($G2372-IFERROR(INDEX('Products'!$E$6:$E$505,MATCH($B2372,'Products'!$A$6:$A$505,0)),0)),"")</f>
      </c>
      <c r="J2372" s="12"/>
    </row>
    <row r="2373" spans="1:10" x14ac:dyDescent="0.25">
      <c r="A2373" s="17"/>
      <c r="B2373" s="12"/>
      <c r="C2373" s="16">
        <f>IF($B2373="","",IFERROR(INDEX('Products'!$B$6:$B$505,MATCH($B2373,'Products'!$A$6:$A$505,0)),"Unknown code"))</f>
      </c>
      <c r="D2373" s="12"/>
      <c r="E2373" s="14"/>
      <c r="F2373" s="14"/>
      <c r="G2373" s="15">
        <f>IF(OR($B2373="",$D2373=""),"",IF($F2373&lt;&gt;"",$F2373,IFERROR(IF($D2373="In",INDEX('Products'!$E$6:$E$505,MATCH($B2373,'Products'!$A$6:$A$505,0)),INDEX('Products'!$F$6:$F$505,MATCH($B2373,'Products'!$A$6:$A$505,0))),"")))</f>
      </c>
      <c r="H2373" s="15">
        <f>IF(OR($E2373="",$G2373=""),"",$E2373*$G2373)</f>
      </c>
      <c r="I2373" s="15">
        <f>IF(AND($D2373="Out",$E2373&lt;&gt;"",$G2373&lt;&gt;""),$E2373*($G2373-IFERROR(INDEX('Products'!$E$6:$E$505,MATCH($B2373,'Products'!$A$6:$A$505,0)),0)),"")</f>
      </c>
      <c r="J2373" s="12"/>
    </row>
    <row r="2374" spans="1:10" x14ac:dyDescent="0.25">
      <c r="A2374" s="17"/>
      <c r="B2374" s="12"/>
      <c r="C2374" s="16">
        <f>IF($B2374="","",IFERROR(INDEX('Products'!$B$6:$B$505,MATCH($B2374,'Products'!$A$6:$A$505,0)),"Unknown code"))</f>
      </c>
      <c r="D2374" s="12"/>
      <c r="E2374" s="14"/>
      <c r="F2374" s="14"/>
      <c r="G2374" s="15">
        <f>IF(OR($B2374="",$D2374=""),"",IF($F2374&lt;&gt;"",$F2374,IFERROR(IF($D2374="In",INDEX('Products'!$E$6:$E$505,MATCH($B2374,'Products'!$A$6:$A$505,0)),INDEX('Products'!$F$6:$F$505,MATCH($B2374,'Products'!$A$6:$A$505,0))),"")))</f>
      </c>
      <c r="H2374" s="15">
        <f>IF(OR($E2374="",$G2374=""),"",$E2374*$G2374)</f>
      </c>
      <c r="I2374" s="15">
        <f>IF(AND($D2374="Out",$E2374&lt;&gt;"",$G2374&lt;&gt;""),$E2374*($G2374-IFERROR(INDEX('Products'!$E$6:$E$505,MATCH($B2374,'Products'!$A$6:$A$505,0)),0)),"")</f>
      </c>
      <c r="J2374" s="12"/>
    </row>
    <row r="2375" spans="1:10" x14ac:dyDescent="0.25">
      <c r="A2375" s="17"/>
      <c r="B2375" s="12"/>
      <c r="C2375" s="16">
        <f>IF($B2375="","",IFERROR(INDEX('Products'!$B$6:$B$505,MATCH($B2375,'Products'!$A$6:$A$505,0)),"Unknown code"))</f>
      </c>
      <c r="D2375" s="12"/>
      <c r="E2375" s="14"/>
      <c r="F2375" s="14"/>
      <c r="G2375" s="15">
        <f>IF(OR($B2375="",$D2375=""),"",IF($F2375&lt;&gt;"",$F2375,IFERROR(IF($D2375="In",INDEX('Products'!$E$6:$E$505,MATCH($B2375,'Products'!$A$6:$A$505,0)),INDEX('Products'!$F$6:$F$505,MATCH($B2375,'Products'!$A$6:$A$505,0))),"")))</f>
      </c>
      <c r="H2375" s="15">
        <f>IF(OR($E2375="",$G2375=""),"",$E2375*$G2375)</f>
      </c>
      <c r="I2375" s="15">
        <f>IF(AND($D2375="Out",$E2375&lt;&gt;"",$G2375&lt;&gt;""),$E2375*($G2375-IFERROR(INDEX('Products'!$E$6:$E$505,MATCH($B2375,'Products'!$A$6:$A$505,0)),0)),"")</f>
      </c>
      <c r="J2375" s="12"/>
    </row>
    <row r="2376" spans="1:10" x14ac:dyDescent="0.25">
      <c r="A2376" s="17"/>
      <c r="B2376" s="12"/>
      <c r="C2376" s="16">
        <f>IF($B2376="","",IFERROR(INDEX('Products'!$B$6:$B$505,MATCH($B2376,'Products'!$A$6:$A$505,0)),"Unknown code"))</f>
      </c>
      <c r="D2376" s="12"/>
      <c r="E2376" s="14"/>
      <c r="F2376" s="14"/>
      <c r="G2376" s="15">
        <f>IF(OR($B2376="",$D2376=""),"",IF($F2376&lt;&gt;"",$F2376,IFERROR(IF($D2376="In",INDEX('Products'!$E$6:$E$505,MATCH($B2376,'Products'!$A$6:$A$505,0)),INDEX('Products'!$F$6:$F$505,MATCH($B2376,'Products'!$A$6:$A$505,0))),"")))</f>
      </c>
      <c r="H2376" s="15">
        <f>IF(OR($E2376="",$G2376=""),"",$E2376*$G2376)</f>
      </c>
      <c r="I2376" s="15">
        <f>IF(AND($D2376="Out",$E2376&lt;&gt;"",$G2376&lt;&gt;""),$E2376*($G2376-IFERROR(INDEX('Products'!$E$6:$E$505,MATCH($B2376,'Products'!$A$6:$A$505,0)),0)),"")</f>
      </c>
      <c r="J2376" s="12"/>
    </row>
    <row r="2377" spans="1:10" x14ac:dyDescent="0.25">
      <c r="A2377" s="17"/>
      <c r="B2377" s="12"/>
      <c r="C2377" s="16">
        <f>IF($B2377="","",IFERROR(INDEX('Products'!$B$6:$B$505,MATCH($B2377,'Products'!$A$6:$A$505,0)),"Unknown code"))</f>
      </c>
      <c r="D2377" s="12"/>
      <c r="E2377" s="14"/>
      <c r="F2377" s="14"/>
      <c r="G2377" s="15">
        <f>IF(OR($B2377="",$D2377=""),"",IF($F2377&lt;&gt;"",$F2377,IFERROR(IF($D2377="In",INDEX('Products'!$E$6:$E$505,MATCH($B2377,'Products'!$A$6:$A$505,0)),INDEX('Products'!$F$6:$F$505,MATCH($B2377,'Products'!$A$6:$A$505,0))),"")))</f>
      </c>
      <c r="H2377" s="15">
        <f>IF(OR($E2377="",$G2377=""),"",$E2377*$G2377)</f>
      </c>
      <c r="I2377" s="15">
        <f>IF(AND($D2377="Out",$E2377&lt;&gt;"",$G2377&lt;&gt;""),$E2377*($G2377-IFERROR(INDEX('Products'!$E$6:$E$505,MATCH($B2377,'Products'!$A$6:$A$505,0)),0)),"")</f>
      </c>
      <c r="J2377" s="12"/>
    </row>
    <row r="2378" spans="1:10" x14ac:dyDescent="0.25">
      <c r="A2378" s="17"/>
      <c r="B2378" s="12"/>
      <c r="C2378" s="16">
        <f>IF($B2378="","",IFERROR(INDEX('Products'!$B$6:$B$505,MATCH($B2378,'Products'!$A$6:$A$505,0)),"Unknown code"))</f>
      </c>
      <c r="D2378" s="12"/>
      <c r="E2378" s="14"/>
      <c r="F2378" s="14"/>
      <c r="G2378" s="15">
        <f>IF(OR($B2378="",$D2378=""),"",IF($F2378&lt;&gt;"",$F2378,IFERROR(IF($D2378="In",INDEX('Products'!$E$6:$E$505,MATCH($B2378,'Products'!$A$6:$A$505,0)),INDEX('Products'!$F$6:$F$505,MATCH($B2378,'Products'!$A$6:$A$505,0))),"")))</f>
      </c>
      <c r="H2378" s="15">
        <f>IF(OR($E2378="",$G2378=""),"",$E2378*$G2378)</f>
      </c>
      <c r="I2378" s="15">
        <f>IF(AND($D2378="Out",$E2378&lt;&gt;"",$G2378&lt;&gt;""),$E2378*($G2378-IFERROR(INDEX('Products'!$E$6:$E$505,MATCH($B2378,'Products'!$A$6:$A$505,0)),0)),"")</f>
      </c>
      <c r="J2378" s="12"/>
    </row>
    <row r="2379" spans="1:10" x14ac:dyDescent="0.25">
      <c r="A2379" s="17"/>
      <c r="B2379" s="12"/>
      <c r="C2379" s="16">
        <f>IF($B2379="","",IFERROR(INDEX('Products'!$B$6:$B$505,MATCH($B2379,'Products'!$A$6:$A$505,0)),"Unknown code"))</f>
      </c>
      <c r="D2379" s="12"/>
      <c r="E2379" s="14"/>
      <c r="F2379" s="14"/>
      <c r="G2379" s="15">
        <f>IF(OR($B2379="",$D2379=""),"",IF($F2379&lt;&gt;"",$F2379,IFERROR(IF($D2379="In",INDEX('Products'!$E$6:$E$505,MATCH($B2379,'Products'!$A$6:$A$505,0)),INDEX('Products'!$F$6:$F$505,MATCH($B2379,'Products'!$A$6:$A$505,0))),"")))</f>
      </c>
      <c r="H2379" s="15">
        <f>IF(OR($E2379="",$G2379=""),"",$E2379*$G2379)</f>
      </c>
      <c r="I2379" s="15">
        <f>IF(AND($D2379="Out",$E2379&lt;&gt;"",$G2379&lt;&gt;""),$E2379*($G2379-IFERROR(INDEX('Products'!$E$6:$E$505,MATCH($B2379,'Products'!$A$6:$A$505,0)),0)),"")</f>
      </c>
      <c r="J2379" s="12"/>
    </row>
    <row r="2380" spans="1:10" x14ac:dyDescent="0.25">
      <c r="A2380" s="17"/>
      <c r="B2380" s="12"/>
      <c r="C2380" s="16">
        <f>IF($B2380="","",IFERROR(INDEX('Products'!$B$6:$B$505,MATCH($B2380,'Products'!$A$6:$A$505,0)),"Unknown code"))</f>
      </c>
      <c r="D2380" s="12"/>
      <c r="E2380" s="14"/>
      <c r="F2380" s="14"/>
      <c r="G2380" s="15">
        <f>IF(OR($B2380="",$D2380=""),"",IF($F2380&lt;&gt;"",$F2380,IFERROR(IF($D2380="In",INDEX('Products'!$E$6:$E$505,MATCH($B2380,'Products'!$A$6:$A$505,0)),INDEX('Products'!$F$6:$F$505,MATCH($B2380,'Products'!$A$6:$A$505,0))),"")))</f>
      </c>
      <c r="H2380" s="15">
        <f>IF(OR($E2380="",$G2380=""),"",$E2380*$G2380)</f>
      </c>
      <c r="I2380" s="15">
        <f>IF(AND($D2380="Out",$E2380&lt;&gt;"",$G2380&lt;&gt;""),$E2380*($G2380-IFERROR(INDEX('Products'!$E$6:$E$505,MATCH($B2380,'Products'!$A$6:$A$505,0)),0)),"")</f>
      </c>
      <c r="J2380" s="12"/>
    </row>
    <row r="2381" spans="1:10" x14ac:dyDescent="0.25">
      <c r="A2381" s="17"/>
      <c r="B2381" s="12"/>
      <c r="C2381" s="16">
        <f>IF($B2381="","",IFERROR(INDEX('Products'!$B$6:$B$505,MATCH($B2381,'Products'!$A$6:$A$505,0)),"Unknown code"))</f>
      </c>
      <c r="D2381" s="12"/>
      <c r="E2381" s="14"/>
      <c r="F2381" s="14"/>
      <c r="G2381" s="15">
        <f>IF(OR($B2381="",$D2381=""),"",IF($F2381&lt;&gt;"",$F2381,IFERROR(IF($D2381="In",INDEX('Products'!$E$6:$E$505,MATCH($B2381,'Products'!$A$6:$A$505,0)),INDEX('Products'!$F$6:$F$505,MATCH($B2381,'Products'!$A$6:$A$505,0))),"")))</f>
      </c>
      <c r="H2381" s="15">
        <f>IF(OR($E2381="",$G2381=""),"",$E2381*$G2381)</f>
      </c>
      <c r="I2381" s="15">
        <f>IF(AND($D2381="Out",$E2381&lt;&gt;"",$G2381&lt;&gt;""),$E2381*($G2381-IFERROR(INDEX('Products'!$E$6:$E$505,MATCH($B2381,'Products'!$A$6:$A$505,0)),0)),"")</f>
      </c>
      <c r="J2381" s="12"/>
    </row>
    <row r="2382" spans="1:10" x14ac:dyDescent="0.25">
      <c r="A2382" s="17"/>
      <c r="B2382" s="12"/>
      <c r="C2382" s="16">
        <f>IF($B2382="","",IFERROR(INDEX('Products'!$B$6:$B$505,MATCH($B2382,'Products'!$A$6:$A$505,0)),"Unknown code"))</f>
      </c>
      <c r="D2382" s="12"/>
      <c r="E2382" s="14"/>
      <c r="F2382" s="14"/>
      <c r="G2382" s="15">
        <f>IF(OR($B2382="",$D2382=""),"",IF($F2382&lt;&gt;"",$F2382,IFERROR(IF($D2382="In",INDEX('Products'!$E$6:$E$505,MATCH($B2382,'Products'!$A$6:$A$505,0)),INDEX('Products'!$F$6:$F$505,MATCH($B2382,'Products'!$A$6:$A$505,0))),"")))</f>
      </c>
      <c r="H2382" s="15">
        <f>IF(OR($E2382="",$G2382=""),"",$E2382*$G2382)</f>
      </c>
      <c r="I2382" s="15">
        <f>IF(AND($D2382="Out",$E2382&lt;&gt;"",$G2382&lt;&gt;""),$E2382*($G2382-IFERROR(INDEX('Products'!$E$6:$E$505,MATCH($B2382,'Products'!$A$6:$A$505,0)),0)),"")</f>
      </c>
      <c r="J2382" s="12"/>
    </row>
    <row r="2383" spans="1:10" x14ac:dyDescent="0.25">
      <c r="A2383" s="17"/>
      <c r="B2383" s="12"/>
      <c r="C2383" s="16">
        <f>IF($B2383="","",IFERROR(INDEX('Products'!$B$6:$B$505,MATCH($B2383,'Products'!$A$6:$A$505,0)),"Unknown code"))</f>
      </c>
      <c r="D2383" s="12"/>
      <c r="E2383" s="14"/>
      <c r="F2383" s="14"/>
      <c r="G2383" s="15">
        <f>IF(OR($B2383="",$D2383=""),"",IF($F2383&lt;&gt;"",$F2383,IFERROR(IF($D2383="In",INDEX('Products'!$E$6:$E$505,MATCH($B2383,'Products'!$A$6:$A$505,0)),INDEX('Products'!$F$6:$F$505,MATCH($B2383,'Products'!$A$6:$A$505,0))),"")))</f>
      </c>
      <c r="H2383" s="15">
        <f>IF(OR($E2383="",$G2383=""),"",$E2383*$G2383)</f>
      </c>
      <c r="I2383" s="15">
        <f>IF(AND($D2383="Out",$E2383&lt;&gt;"",$G2383&lt;&gt;""),$E2383*($G2383-IFERROR(INDEX('Products'!$E$6:$E$505,MATCH($B2383,'Products'!$A$6:$A$505,0)),0)),"")</f>
      </c>
      <c r="J2383" s="12"/>
    </row>
    <row r="2384" spans="1:10" x14ac:dyDescent="0.25">
      <c r="A2384" s="17"/>
      <c r="B2384" s="12"/>
      <c r="C2384" s="16">
        <f>IF($B2384="","",IFERROR(INDEX('Products'!$B$6:$B$505,MATCH($B2384,'Products'!$A$6:$A$505,0)),"Unknown code"))</f>
      </c>
      <c r="D2384" s="12"/>
      <c r="E2384" s="14"/>
      <c r="F2384" s="14"/>
      <c r="G2384" s="15">
        <f>IF(OR($B2384="",$D2384=""),"",IF($F2384&lt;&gt;"",$F2384,IFERROR(IF($D2384="In",INDEX('Products'!$E$6:$E$505,MATCH($B2384,'Products'!$A$6:$A$505,0)),INDEX('Products'!$F$6:$F$505,MATCH($B2384,'Products'!$A$6:$A$505,0))),"")))</f>
      </c>
      <c r="H2384" s="15">
        <f>IF(OR($E2384="",$G2384=""),"",$E2384*$G2384)</f>
      </c>
      <c r="I2384" s="15">
        <f>IF(AND($D2384="Out",$E2384&lt;&gt;"",$G2384&lt;&gt;""),$E2384*($G2384-IFERROR(INDEX('Products'!$E$6:$E$505,MATCH($B2384,'Products'!$A$6:$A$505,0)),0)),"")</f>
      </c>
      <c r="J2384" s="12"/>
    </row>
    <row r="2385" spans="1:10" x14ac:dyDescent="0.25">
      <c r="A2385" s="17"/>
      <c r="B2385" s="12"/>
      <c r="C2385" s="16">
        <f>IF($B2385="","",IFERROR(INDEX('Products'!$B$6:$B$505,MATCH($B2385,'Products'!$A$6:$A$505,0)),"Unknown code"))</f>
      </c>
      <c r="D2385" s="12"/>
      <c r="E2385" s="14"/>
      <c r="F2385" s="14"/>
      <c r="G2385" s="15">
        <f>IF(OR($B2385="",$D2385=""),"",IF($F2385&lt;&gt;"",$F2385,IFERROR(IF($D2385="In",INDEX('Products'!$E$6:$E$505,MATCH($B2385,'Products'!$A$6:$A$505,0)),INDEX('Products'!$F$6:$F$505,MATCH($B2385,'Products'!$A$6:$A$505,0))),"")))</f>
      </c>
      <c r="H2385" s="15">
        <f>IF(OR($E2385="",$G2385=""),"",$E2385*$G2385)</f>
      </c>
      <c r="I2385" s="15">
        <f>IF(AND($D2385="Out",$E2385&lt;&gt;"",$G2385&lt;&gt;""),$E2385*($G2385-IFERROR(INDEX('Products'!$E$6:$E$505,MATCH($B2385,'Products'!$A$6:$A$505,0)),0)),"")</f>
      </c>
      <c r="J2385" s="12"/>
    </row>
    <row r="2386" spans="1:10" x14ac:dyDescent="0.25">
      <c r="A2386" s="17"/>
      <c r="B2386" s="12"/>
      <c r="C2386" s="16">
        <f>IF($B2386="","",IFERROR(INDEX('Products'!$B$6:$B$505,MATCH($B2386,'Products'!$A$6:$A$505,0)),"Unknown code"))</f>
      </c>
      <c r="D2386" s="12"/>
      <c r="E2386" s="14"/>
      <c r="F2386" s="14"/>
      <c r="G2386" s="15">
        <f>IF(OR($B2386="",$D2386=""),"",IF($F2386&lt;&gt;"",$F2386,IFERROR(IF($D2386="In",INDEX('Products'!$E$6:$E$505,MATCH($B2386,'Products'!$A$6:$A$505,0)),INDEX('Products'!$F$6:$F$505,MATCH($B2386,'Products'!$A$6:$A$505,0))),"")))</f>
      </c>
      <c r="H2386" s="15">
        <f>IF(OR($E2386="",$G2386=""),"",$E2386*$G2386)</f>
      </c>
      <c r="I2386" s="15">
        <f>IF(AND($D2386="Out",$E2386&lt;&gt;"",$G2386&lt;&gt;""),$E2386*($G2386-IFERROR(INDEX('Products'!$E$6:$E$505,MATCH($B2386,'Products'!$A$6:$A$505,0)),0)),"")</f>
      </c>
      <c r="J2386" s="12"/>
    </row>
    <row r="2387" spans="1:10" x14ac:dyDescent="0.25">
      <c r="A2387" s="17"/>
      <c r="B2387" s="12"/>
      <c r="C2387" s="16">
        <f>IF($B2387="","",IFERROR(INDEX('Products'!$B$6:$B$505,MATCH($B2387,'Products'!$A$6:$A$505,0)),"Unknown code"))</f>
      </c>
      <c r="D2387" s="12"/>
      <c r="E2387" s="14"/>
      <c r="F2387" s="14"/>
      <c r="G2387" s="15">
        <f>IF(OR($B2387="",$D2387=""),"",IF($F2387&lt;&gt;"",$F2387,IFERROR(IF($D2387="In",INDEX('Products'!$E$6:$E$505,MATCH($B2387,'Products'!$A$6:$A$505,0)),INDEX('Products'!$F$6:$F$505,MATCH($B2387,'Products'!$A$6:$A$505,0))),"")))</f>
      </c>
      <c r="H2387" s="15">
        <f>IF(OR($E2387="",$G2387=""),"",$E2387*$G2387)</f>
      </c>
      <c r="I2387" s="15">
        <f>IF(AND($D2387="Out",$E2387&lt;&gt;"",$G2387&lt;&gt;""),$E2387*($G2387-IFERROR(INDEX('Products'!$E$6:$E$505,MATCH($B2387,'Products'!$A$6:$A$505,0)),0)),"")</f>
      </c>
      <c r="J2387" s="12"/>
    </row>
    <row r="2388" spans="1:10" x14ac:dyDescent="0.25">
      <c r="A2388" s="17"/>
      <c r="B2388" s="12"/>
      <c r="C2388" s="16">
        <f>IF($B2388="","",IFERROR(INDEX('Products'!$B$6:$B$505,MATCH($B2388,'Products'!$A$6:$A$505,0)),"Unknown code"))</f>
      </c>
      <c r="D2388" s="12"/>
      <c r="E2388" s="14"/>
      <c r="F2388" s="14"/>
      <c r="G2388" s="15">
        <f>IF(OR($B2388="",$D2388=""),"",IF($F2388&lt;&gt;"",$F2388,IFERROR(IF($D2388="In",INDEX('Products'!$E$6:$E$505,MATCH($B2388,'Products'!$A$6:$A$505,0)),INDEX('Products'!$F$6:$F$505,MATCH($B2388,'Products'!$A$6:$A$505,0))),"")))</f>
      </c>
      <c r="H2388" s="15">
        <f>IF(OR($E2388="",$G2388=""),"",$E2388*$G2388)</f>
      </c>
      <c r="I2388" s="15">
        <f>IF(AND($D2388="Out",$E2388&lt;&gt;"",$G2388&lt;&gt;""),$E2388*($G2388-IFERROR(INDEX('Products'!$E$6:$E$505,MATCH($B2388,'Products'!$A$6:$A$505,0)),0)),"")</f>
      </c>
      <c r="J2388" s="12"/>
    </row>
    <row r="2389" spans="1:10" x14ac:dyDescent="0.25">
      <c r="A2389" s="17"/>
      <c r="B2389" s="12"/>
      <c r="C2389" s="16">
        <f>IF($B2389="","",IFERROR(INDEX('Products'!$B$6:$B$505,MATCH($B2389,'Products'!$A$6:$A$505,0)),"Unknown code"))</f>
      </c>
      <c r="D2389" s="12"/>
      <c r="E2389" s="14"/>
      <c r="F2389" s="14"/>
      <c r="G2389" s="15">
        <f>IF(OR($B2389="",$D2389=""),"",IF($F2389&lt;&gt;"",$F2389,IFERROR(IF($D2389="In",INDEX('Products'!$E$6:$E$505,MATCH($B2389,'Products'!$A$6:$A$505,0)),INDEX('Products'!$F$6:$F$505,MATCH($B2389,'Products'!$A$6:$A$505,0))),"")))</f>
      </c>
      <c r="H2389" s="15">
        <f>IF(OR($E2389="",$G2389=""),"",$E2389*$G2389)</f>
      </c>
      <c r="I2389" s="15">
        <f>IF(AND($D2389="Out",$E2389&lt;&gt;"",$G2389&lt;&gt;""),$E2389*($G2389-IFERROR(INDEX('Products'!$E$6:$E$505,MATCH($B2389,'Products'!$A$6:$A$505,0)),0)),"")</f>
      </c>
      <c r="J2389" s="12"/>
    </row>
    <row r="2390" spans="1:10" x14ac:dyDescent="0.25">
      <c r="A2390" s="17"/>
      <c r="B2390" s="12"/>
      <c r="C2390" s="16">
        <f>IF($B2390="","",IFERROR(INDEX('Products'!$B$6:$B$505,MATCH($B2390,'Products'!$A$6:$A$505,0)),"Unknown code"))</f>
      </c>
      <c r="D2390" s="12"/>
      <c r="E2390" s="14"/>
      <c r="F2390" s="14"/>
      <c r="G2390" s="15">
        <f>IF(OR($B2390="",$D2390=""),"",IF($F2390&lt;&gt;"",$F2390,IFERROR(IF($D2390="In",INDEX('Products'!$E$6:$E$505,MATCH($B2390,'Products'!$A$6:$A$505,0)),INDEX('Products'!$F$6:$F$505,MATCH($B2390,'Products'!$A$6:$A$505,0))),"")))</f>
      </c>
      <c r="H2390" s="15">
        <f>IF(OR($E2390="",$G2390=""),"",$E2390*$G2390)</f>
      </c>
      <c r="I2390" s="15">
        <f>IF(AND($D2390="Out",$E2390&lt;&gt;"",$G2390&lt;&gt;""),$E2390*($G2390-IFERROR(INDEX('Products'!$E$6:$E$505,MATCH($B2390,'Products'!$A$6:$A$505,0)),0)),"")</f>
      </c>
      <c r="J2390" s="12"/>
    </row>
    <row r="2391" spans="1:10" x14ac:dyDescent="0.25">
      <c r="A2391" s="17"/>
      <c r="B2391" s="12"/>
      <c r="C2391" s="16">
        <f>IF($B2391="","",IFERROR(INDEX('Products'!$B$6:$B$505,MATCH($B2391,'Products'!$A$6:$A$505,0)),"Unknown code"))</f>
      </c>
      <c r="D2391" s="12"/>
      <c r="E2391" s="14"/>
      <c r="F2391" s="14"/>
      <c r="G2391" s="15">
        <f>IF(OR($B2391="",$D2391=""),"",IF($F2391&lt;&gt;"",$F2391,IFERROR(IF($D2391="In",INDEX('Products'!$E$6:$E$505,MATCH($B2391,'Products'!$A$6:$A$505,0)),INDEX('Products'!$F$6:$F$505,MATCH($B2391,'Products'!$A$6:$A$505,0))),"")))</f>
      </c>
      <c r="H2391" s="15">
        <f>IF(OR($E2391="",$G2391=""),"",$E2391*$G2391)</f>
      </c>
      <c r="I2391" s="15">
        <f>IF(AND($D2391="Out",$E2391&lt;&gt;"",$G2391&lt;&gt;""),$E2391*($G2391-IFERROR(INDEX('Products'!$E$6:$E$505,MATCH($B2391,'Products'!$A$6:$A$505,0)),0)),"")</f>
      </c>
      <c r="J2391" s="12"/>
    </row>
    <row r="2392" spans="1:10" x14ac:dyDescent="0.25">
      <c r="A2392" s="17"/>
      <c r="B2392" s="12"/>
      <c r="C2392" s="16">
        <f>IF($B2392="","",IFERROR(INDEX('Products'!$B$6:$B$505,MATCH($B2392,'Products'!$A$6:$A$505,0)),"Unknown code"))</f>
      </c>
      <c r="D2392" s="12"/>
      <c r="E2392" s="14"/>
      <c r="F2392" s="14"/>
      <c r="G2392" s="15">
        <f>IF(OR($B2392="",$D2392=""),"",IF($F2392&lt;&gt;"",$F2392,IFERROR(IF($D2392="In",INDEX('Products'!$E$6:$E$505,MATCH($B2392,'Products'!$A$6:$A$505,0)),INDEX('Products'!$F$6:$F$505,MATCH($B2392,'Products'!$A$6:$A$505,0))),"")))</f>
      </c>
      <c r="H2392" s="15">
        <f>IF(OR($E2392="",$G2392=""),"",$E2392*$G2392)</f>
      </c>
      <c r="I2392" s="15">
        <f>IF(AND($D2392="Out",$E2392&lt;&gt;"",$G2392&lt;&gt;""),$E2392*($G2392-IFERROR(INDEX('Products'!$E$6:$E$505,MATCH($B2392,'Products'!$A$6:$A$505,0)),0)),"")</f>
      </c>
      <c r="J2392" s="12"/>
    </row>
    <row r="2393" spans="1:10" x14ac:dyDescent="0.25">
      <c r="A2393" s="17"/>
      <c r="B2393" s="12"/>
      <c r="C2393" s="16">
        <f>IF($B2393="","",IFERROR(INDEX('Products'!$B$6:$B$505,MATCH($B2393,'Products'!$A$6:$A$505,0)),"Unknown code"))</f>
      </c>
      <c r="D2393" s="12"/>
      <c r="E2393" s="14"/>
      <c r="F2393" s="14"/>
      <c r="G2393" s="15">
        <f>IF(OR($B2393="",$D2393=""),"",IF($F2393&lt;&gt;"",$F2393,IFERROR(IF($D2393="In",INDEX('Products'!$E$6:$E$505,MATCH($B2393,'Products'!$A$6:$A$505,0)),INDEX('Products'!$F$6:$F$505,MATCH($B2393,'Products'!$A$6:$A$505,0))),"")))</f>
      </c>
      <c r="H2393" s="15">
        <f>IF(OR($E2393="",$G2393=""),"",$E2393*$G2393)</f>
      </c>
      <c r="I2393" s="15">
        <f>IF(AND($D2393="Out",$E2393&lt;&gt;"",$G2393&lt;&gt;""),$E2393*($G2393-IFERROR(INDEX('Products'!$E$6:$E$505,MATCH($B2393,'Products'!$A$6:$A$505,0)),0)),"")</f>
      </c>
      <c r="J2393" s="12"/>
    </row>
    <row r="2394" spans="1:10" x14ac:dyDescent="0.25">
      <c r="A2394" s="17"/>
      <c r="B2394" s="12"/>
      <c r="C2394" s="16">
        <f>IF($B2394="","",IFERROR(INDEX('Products'!$B$6:$B$505,MATCH($B2394,'Products'!$A$6:$A$505,0)),"Unknown code"))</f>
      </c>
      <c r="D2394" s="12"/>
      <c r="E2394" s="14"/>
      <c r="F2394" s="14"/>
      <c r="G2394" s="15">
        <f>IF(OR($B2394="",$D2394=""),"",IF($F2394&lt;&gt;"",$F2394,IFERROR(IF($D2394="In",INDEX('Products'!$E$6:$E$505,MATCH($B2394,'Products'!$A$6:$A$505,0)),INDEX('Products'!$F$6:$F$505,MATCH($B2394,'Products'!$A$6:$A$505,0))),"")))</f>
      </c>
      <c r="H2394" s="15">
        <f>IF(OR($E2394="",$G2394=""),"",$E2394*$G2394)</f>
      </c>
      <c r="I2394" s="15">
        <f>IF(AND($D2394="Out",$E2394&lt;&gt;"",$G2394&lt;&gt;""),$E2394*($G2394-IFERROR(INDEX('Products'!$E$6:$E$505,MATCH($B2394,'Products'!$A$6:$A$505,0)),0)),"")</f>
      </c>
      <c r="J2394" s="12"/>
    </row>
    <row r="2395" spans="1:10" x14ac:dyDescent="0.25">
      <c r="A2395" s="17"/>
      <c r="B2395" s="12"/>
      <c r="C2395" s="16">
        <f>IF($B2395="","",IFERROR(INDEX('Products'!$B$6:$B$505,MATCH($B2395,'Products'!$A$6:$A$505,0)),"Unknown code"))</f>
      </c>
      <c r="D2395" s="12"/>
      <c r="E2395" s="14"/>
      <c r="F2395" s="14"/>
      <c r="G2395" s="15">
        <f>IF(OR($B2395="",$D2395=""),"",IF($F2395&lt;&gt;"",$F2395,IFERROR(IF($D2395="In",INDEX('Products'!$E$6:$E$505,MATCH($B2395,'Products'!$A$6:$A$505,0)),INDEX('Products'!$F$6:$F$505,MATCH($B2395,'Products'!$A$6:$A$505,0))),"")))</f>
      </c>
      <c r="H2395" s="15">
        <f>IF(OR($E2395="",$G2395=""),"",$E2395*$G2395)</f>
      </c>
      <c r="I2395" s="15">
        <f>IF(AND($D2395="Out",$E2395&lt;&gt;"",$G2395&lt;&gt;""),$E2395*($G2395-IFERROR(INDEX('Products'!$E$6:$E$505,MATCH($B2395,'Products'!$A$6:$A$505,0)),0)),"")</f>
      </c>
      <c r="J2395" s="12"/>
    </row>
    <row r="2396" spans="1:10" x14ac:dyDescent="0.25">
      <c r="A2396" s="17"/>
      <c r="B2396" s="12"/>
      <c r="C2396" s="16">
        <f>IF($B2396="","",IFERROR(INDEX('Products'!$B$6:$B$505,MATCH($B2396,'Products'!$A$6:$A$505,0)),"Unknown code"))</f>
      </c>
      <c r="D2396" s="12"/>
      <c r="E2396" s="14"/>
      <c r="F2396" s="14"/>
      <c r="G2396" s="15">
        <f>IF(OR($B2396="",$D2396=""),"",IF($F2396&lt;&gt;"",$F2396,IFERROR(IF($D2396="In",INDEX('Products'!$E$6:$E$505,MATCH($B2396,'Products'!$A$6:$A$505,0)),INDEX('Products'!$F$6:$F$505,MATCH($B2396,'Products'!$A$6:$A$505,0))),"")))</f>
      </c>
      <c r="H2396" s="15">
        <f>IF(OR($E2396="",$G2396=""),"",$E2396*$G2396)</f>
      </c>
      <c r="I2396" s="15">
        <f>IF(AND($D2396="Out",$E2396&lt;&gt;"",$G2396&lt;&gt;""),$E2396*($G2396-IFERROR(INDEX('Products'!$E$6:$E$505,MATCH($B2396,'Products'!$A$6:$A$505,0)),0)),"")</f>
      </c>
      <c r="J2396" s="12"/>
    </row>
    <row r="2397" spans="1:10" x14ac:dyDescent="0.25">
      <c r="A2397" s="17"/>
      <c r="B2397" s="12"/>
      <c r="C2397" s="16">
        <f>IF($B2397="","",IFERROR(INDEX('Products'!$B$6:$B$505,MATCH($B2397,'Products'!$A$6:$A$505,0)),"Unknown code"))</f>
      </c>
      <c r="D2397" s="12"/>
      <c r="E2397" s="14"/>
      <c r="F2397" s="14"/>
      <c r="G2397" s="15">
        <f>IF(OR($B2397="",$D2397=""),"",IF($F2397&lt;&gt;"",$F2397,IFERROR(IF($D2397="In",INDEX('Products'!$E$6:$E$505,MATCH($B2397,'Products'!$A$6:$A$505,0)),INDEX('Products'!$F$6:$F$505,MATCH($B2397,'Products'!$A$6:$A$505,0))),"")))</f>
      </c>
      <c r="H2397" s="15">
        <f>IF(OR($E2397="",$G2397=""),"",$E2397*$G2397)</f>
      </c>
      <c r="I2397" s="15">
        <f>IF(AND($D2397="Out",$E2397&lt;&gt;"",$G2397&lt;&gt;""),$E2397*($G2397-IFERROR(INDEX('Products'!$E$6:$E$505,MATCH($B2397,'Products'!$A$6:$A$505,0)),0)),"")</f>
      </c>
      <c r="J2397" s="12"/>
    </row>
    <row r="2398" spans="1:10" x14ac:dyDescent="0.25">
      <c r="A2398" s="17"/>
      <c r="B2398" s="12"/>
      <c r="C2398" s="16">
        <f>IF($B2398="","",IFERROR(INDEX('Products'!$B$6:$B$505,MATCH($B2398,'Products'!$A$6:$A$505,0)),"Unknown code"))</f>
      </c>
      <c r="D2398" s="12"/>
      <c r="E2398" s="14"/>
      <c r="F2398" s="14"/>
      <c r="G2398" s="15">
        <f>IF(OR($B2398="",$D2398=""),"",IF($F2398&lt;&gt;"",$F2398,IFERROR(IF($D2398="In",INDEX('Products'!$E$6:$E$505,MATCH($B2398,'Products'!$A$6:$A$505,0)),INDEX('Products'!$F$6:$F$505,MATCH($B2398,'Products'!$A$6:$A$505,0))),"")))</f>
      </c>
      <c r="H2398" s="15">
        <f>IF(OR($E2398="",$G2398=""),"",$E2398*$G2398)</f>
      </c>
      <c r="I2398" s="15">
        <f>IF(AND($D2398="Out",$E2398&lt;&gt;"",$G2398&lt;&gt;""),$E2398*($G2398-IFERROR(INDEX('Products'!$E$6:$E$505,MATCH($B2398,'Products'!$A$6:$A$505,0)),0)),"")</f>
      </c>
      <c r="J2398" s="12"/>
    </row>
    <row r="2399" spans="1:10" x14ac:dyDescent="0.25">
      <c r="A2399" s="17"/>
      <c r="B2399" s="12"/>
      <c r="C2399" s="16">
        <f>IF($B2399="","",IFERROR(INDEX('Products'!$B$6:$B$505,MATCH($B2399,'Products'!$A$6:$A$505,0)),"Unknown code"))</f>
      </c>
      <c r="D2399" s="12"/>
      <c r="E2399" s="14"/>
      <c r="F2399" s="14"/>
      <c r="G2399" s="15">
        <f>IF(OR($B2399="",$D2399=""),"",IF($F2399&lt;&gt;"",$F2399,IFERROR(IF($D2399="In",INDEX('Products'!$E$6:$E$505,MATCH($B2399,'Products'!$A$6:$A$505,0)),INDEX('Products'!$F$6:$F$505,MATCH($B2399,'Products'!$A$6:$A$505,0))),"")))</f>
      </c>
      <c r="H2399" s="15">
        <f>IF(OR($E2399="",$G2399=""),"",$E2399*$G2399)</f>
      </c>
      <c r="I2399" s="15">
        <f>IF(AND($D2399="Out",$E2399&lt;&gt;"",$G2399&lt;&gt;""),$E2399*($G2399-IFERROR(INDEX('Products'!$E$6:$E$505,MATCH($B2399,'Products'!$A$6:$A$505,0)),0)),"")</f>
      </c>
      <c r="J2399" s="12"/>
    </row>
    <row r="2400" spans="1:10" x14ac:dyDescent="0.25">
      <c r="A2400" s="17"/>
      <c r="B2400" s="12"/>
      <c r="C2400" s="16">
        <f>IF($B2400="","",IFERROR(INDEX('Products'!$B$6:$B$505,MATCH($B2400,'Products'!$A$6:$A$505,0)),"Unknown code"))</f>
      </c>
      <c r="D2400" s="12"/>
      <c r="E2400" s="14"/>
      <c r="F2400" s="14"/>
      <c r="G2400" s="15">
        <f>IF(OR($B2400="",$D2400=""),"",IF($F2400&lt;&gt;"",$F2400,IFERROR(IF($D2400="In",INDEX('Products'!$E$6:$E$505,MATCH($B2400,'Products'!$A$6:$A$505,0)),INDEX('Products'!$F$6:$F$505,MATCH($B2400,'Products'!$A$6:$A$505,0))),"")))</f>
      </c>
      <c r="H2400" s="15">
        <f>IF(OR($E2400="",$G2400=""),"",$E2400*$G2400)</f>
      </c>
      <c r="I2400" s="15">
        <f>IF(AND($D2400="Out",$E2400&lt;&gt;"",$G2400&lt;&gt;""),$E2400*($G2400-IFERROR(INDEX('Products'!$E$6:$E$505,MATCH($B2400,'Products'!$A$6:$A$505,0)),0)),"")</f>
      </c>
      <c r="J2400" s="12"/>
    </row>
    <row r="2401" spans="1:10" x14ac:dyDescent="0.25">
      <c r="A2401" s="17"/>
      <c r="B2401" s="12"/>
      <c r="C2401" s="16">
        <f>IF($B2401="","",IFERROR(INDEX('Products'!$B$6:$B$505,MATCH($B2401,'Products'!$A$6:$A$505,0)),"Unknown code"))</f>
      </c>
      <c r="D2401" s="12"/>
      <c r="E2401" s="14"/>
      <c r="F2401" s="14"/>
      <c r="G2401" s="15">
        <f>IF(OR($B2401="",$D2401=""),"",IF($F2401&lt;&gt;"",$F2401,IFERROR(IF($D2401="In",INDEX('Products'!$E$6:$E$505,MATCH($B2401,'Products'!$A$6:$A$505,0)),INDEX('Products'!$F$6:$F$505,MATCH($B2401,'Products'!$A$6:$A$505,0))),"")))</f>
      </c>
      <c r="H2401" s="15">
        <f>IF(OR($E2401="",$G2401=""),"",$E2401*$G2401)</f>
      </c>
      <c r="I2401" s="15">
        <f>IF(AND($D2401="Out",$E2401&lt;&gt;"",$G2401&lt;&gt;""),$E2401*($G2401-IFERROR(INDEX('Products'!$E$6:$E$505,MATCH($B2401,'Products'!$A$6:$A$505,0)),0)),"")</f>
      </c>
      <c r="J2401" s="12"/>
    </row>
    <row r="2402" spans="1:10" x14ac:dyDescent="0.25">
      <c r="A2402" s="17"/>
      <c r="B2402" s="12"/>
      <c r="C2402" s="16">
        <f>IF($B2402="","",IFERROR(INDEX('Products'!$B$6:$B$505,MATCH($B2402,'Products'!$A$6:$A$505,0)),"Unknown code"))</f>
      </c>
      <c r="D2402" s="12"/>
      <c r="E2402" s="14"/>
      <c r="F2402" s="14"/>
      <c r="G2402" s="15">
        <f>IF(OR($B2402="",$D2402=""),"",IF($F2402&lt;&gt;"",$F2402,IFERROR(IF($D2402="In",INDEX('Products'!$E$6:$E$505,MATCH($B2402,'Products'!$A$6:$A$505,0)),INDEX('Products'!$F$6:$F$505,MATCH($B2402,'Products'!$A$6:$A$505,0))),"")))</f>
      </c>
      <c r="H2402" s="15">
        <f>IF(OR($E2402="",$G2402=""),"",$E2402*$G2402)</f>
      </c>
      <c r="I2402" s="15">
        <f>IF(AND($D2402="Out",$E2402&lt;&gt;"",$G2402&lt;&gt;""),$E2402*($G2402-IFERROR(INDEX('Products'!$E$6:$E$505,MATCH($B2402,'Products'!$A$6:$A$505,0)),0)),"")</f>
      </c>
      <c r="J2402" s="12"/>
    </row>
    <row r="2403" spans="1:10" x14ac:dyDescent="0.25">
      <c r="A2403" s="17"/>
      <c r="B2403" s="12"/>
      <c r="C2403" s="16">
        <f>IF($B2403="","",IFERROR(INDEX('Products'!$B$6:$B$505,MATCH($B2403,'Products'!$A$6:$A$505,0)),"Unknown code"))</f>
      </c>
      <c r="D2403" s="12"/>
      <c r="E2403" s="14"/>
      <c r="F2403" s="14"/>
      <c r="G2403" s="15">
        <f>IF(OR($B2403="",$D2403=""),"",IF($F2403&lt;&gt;"",$F2403,IFERROR(IF($D2403="In",INDEX('Products'!$E$6:$E$505,MATCH($B2403,'Products'!$A$6:$A$505,0)),INDEX('Products'!$F$6:$F$505,MATCH($B2403,'Products'!$A$6:$A$505,0))),"")))</f>
      </c>
      <c r="H2403" s="15">
        <f>IF(OR($E2403="",$G2403=""),"",$E2403*$G2403)</f>
      </c>
      <c r="I2403" s="15">
        <f>IF(AND($D2403="Out",$E2403&lt;&gt;"",$G2403&lt;&gt;""),$E2403*($G2403-IFERROR(INDEX('Products'!$E$6:$E$505,MATCH($B2403,'Products'!$A$6:$A$505,0)),0)),"")</f>
      </c>
      <c r="J2403" s="12"/>
    </row>
    <row r="2404" spans="1:10" x14ac:dyDescent="0.25">
      <c r="A2404" s="17"/>
      <c r="B2404" s="12"/>
      <c r="C2404" s="16">
        <f>IF($B2404="","",IFERROR(INDEX('Products'!$B$6:$B$505,MATCH($B2404,'Products'!$A$6:$A$505,0)),"Unknown code"))</f>
      </c>
      <c r="D2404" s="12"/>
      <c r="E2404" s="14"/>
      <c r="F2404" s="14"/>
      <c r="G2404" s="15">
        <f>IF(OR($B2404="",$D2404=""),"",IF($F2404&lt;&gt;"",$F2404,IFERROR(IF($D2404="In",INDEX('Products'!$E$6:$E$505,MATCH($B2404,'Products'!$A$6:$A$505,0)),INDEX('Products'!$F$6:$F$505,MATCH($B2404,'Products'!$A$6:$A$505,0))),"")))</f>
      </c>
      <c r="H2404" s="15">
        <f>IF(OR($E2404="",$G2404=""),"",$E2404*$G2404)</f>
      </c>
      <c r="I2404" s="15">
        <f>IF(AND($D2404="Out",$E2404&lt;&gt;"",$G2404&lt;&gt;""),$E2404*($G2404-IFERROR(INDEX('Products'!$E$6:$E$505,MATCH($B2404,'Products'!$A$6:$A$505,0)),0)),"")</f>
      </c>
      <c r="J2404" s="12"/>
    </row>
    <row r="2405" spans="1:10" x14ac:dyDescent="0.25">
      <c r="A2405" s="17"/>
      <c r="B2405" s="12"/>
      <c r="C2405" s="16">
        <f>IF($B2405="","",IFERROR(INDEX('Products'!$B$6:$B$505,MATCH($B2405,'Products'!$A$6:$A$505,0)),"Unknown code"))</f>
      </c>
      <c r="D2405" s="12"/>
      <c r="E2405" s="14"/>
      <c r="F2405" s="14"/>
      <c r="G2405" s="15">
        <f>IF(OR($B2405="",$D2405=""),"",IF($F2405&lt;&gt;"",$F2405,IFERROR(IF($D2405="In",INDEX('Products'!$E$6:$E$505,MATCH($B2405,'Products'!$A$6:$A$505,0)),INDEX('Products'!$F$6:$F$505,MATCH($B2405,'Products'!$A$6:$A$505,0))),"")))</f>
      </c>
      <c r="H2405" s="15">
        <f>IF(OR($E2405="",$G2405=""),"",$E2405*$G2405)</f>
      </c>
      <c r="I2405" s="15">
        <f>IF(AND($D2405="Out",$E2405&lt;&gt;"",$G2405&lt;&gt;""),$E2405*($G2405-IFERROR(INDEX('Products'!$E$6:$E$505,MATCH($B2405,'Products'!$A$6:$A$505,0)),0)),"")</f>
      </c>
      <c r="J2405" s="12"/>
    </row>
    <row r="2406" spans="1:10" x14ac:dyDescent="0.25">
      <c r="A2406" s="17"/>
      <c r="B2406" s="12"/>
      <c r="C2406" s="16">
        <f>IF($B2406="","",IFERROR(INDEX('Products'!$B$6:$B$505,MATCH($B2406,'Products'!$A$6:$A$505,0)),"Unknown code"))</f>
      </c>
      <c r="D2406" s="12"/>
      <c r="E2406" s="14"/>
      <c r="F2406" s="14"/>
      <c r="G2406" s="15">
        <f>IF(OR($B2406="",$D2406=""),"",IF($F2406&lt;&gt;"",$F2406,IFERROR(IF($D2406="In",INDEX('Products'!$E$6:$E$505,MATCH($B2406,'Products'!$A$6:$A$505,0)),INDEX('Products'!$F$6:$F$505,MATCH($B2406,'Products'!$A$6:$A$505,0))),"")))</f>
      </c>
      <c r="H2406" s="15">
        <f>IF(OR($E2406="",$G2406=""),"",$E2406*$G2406)</f>
      </c>
      <c r="I2406" s="15">
        <f>IF(AND($D2406="Out",$E2406&lt;&gt;"",$G2406&lt;&gt;""),$E2406*($G2406-IFERROR(INDEX('Products'!$E$6:$E$505,MATCH($B2406,'Products'!$A$6:$A$505,0)),0)),"")</f>
      </c>
      <c r="J2406" s="12"/>
    </row>
    <row r="2407" spans="1:10" x14ac:dyDescent="0.25">
      <c r="A2407" s="17"/>
      <c r="B2407" s="12"/>
      <c r="C2407" s="16">
        <f>IF($B2407="","",IFERROR(INDEX('Products'!$B$6:$B$505,MATCH($B2407,'Products'!$A$6:$A$505,0)),"Unknown code"))</f>
      </c>
      <c r="D2407" s="12"/>
      <c r="E2407" s="14"/>
      <c r="F2407" s="14"/>
      <c r="G2407" s="15">
        <f>IF(OR($B2407="",$D2407=""),"",IF($F2407&lt;&gt;"",$F2407,IFERROR(IF($D2407="In",INDEX('Products'!$E$6:$E$505,MATCH($B2407,'Products'!$A$6:$A$505,0)),INDEX('Products'!$F$6:$F$505,MATCH($B2407,'Products'!$A$6:$A$505,0))),"")))</f>
      </c>
      <c r="H2407" s="15">
        <f>IF(OR($E2407="",$G2407=""),"",$E2407*$G2407)</f>
      </c>
      <c r="I2407" s="15">
        <f>IF(AND($D2407="Out",$E2407&lt;&gt;"",$G2407&lt;&gt;""),$E2407*($G2407-IFERROR(INDEX('Products'!$E$6:$E$505,MATCH($B2407,'Products'!$A$6:$A$505,0)),0)),"")</f>
      </c>
      <c r="J2407" s="12"/>
    </row>
    <row r="2408" spans="1:10" x14ac:dyDescent="0.25">
      <c r="A2408" s="17"/>
      <c r="B2408" s="12"/>
      <c r="C2408" s="16">
        <f>IF($B2408="","",IFERROR(INDEX('Products'!$B$6:$B$505,MATCH($B2408,'Products'!$A$6:$A$505,0)),"Unknown code"))</f>
      </c>
      <c r="D2408" s="12"/>
      <c r="E2408" s="14"/>
      <c r="F2408" s="14"/>
      <c r="G2408" s="15">
        <f>IF(OR($B2408="",$D2408=""),"",IF($F2408&lt;&gt;"",$F2408,IFERROR(IF($D2408="In",INDEX('Products'!$E$6:$E$505,MATCH($B2408,'Products'!$A$6:$A$505,0)),INDEX('Products'!$F$6:$F$505,MATCH($B2408,'Products'!$A$6:$A$505,0))),"")))</f>
      </c>
      <c r="H2408" s="15">
        <f>IF(OR($E2408="",$G2408=""),"",$E2408*$G2408)</f>
      </c>
      <c r="I2408" s="15">
        <f>IF(AND($D2408="Out",$E2408&lt;&gt;"",$G2408&lt;&gt;""),$E2408*($G2408-IFERROR(INDEX('Products'!$E$6:$E$505,MATCH($B2408,'Products'!$A$6:$A$505,0)),0)),"")</f>
      </c>
      <c r="J2408" s="12"/>
    </row>
    <row r="2409" spans="1:10" x14ac:dyDescent="0.25">
      <c r="A2409" s="17"/>
      <c r="B2409" s="12"/>
      <c r="C2409" s="16">
        <f>IF($B2409="","",IFERROR(INDEX('Products'!$B$6:$B$505,MATCH($B2409,'Products'!$A$6:$A$505,0)),"Unknown code"))</f>
      </c>
      <c r="D2409" s="12"/>
      <c r="E2409" s="14"/>
      <c r="F2409" s="14"/>
      <c r="G2409" s="15">
        <f>IF(OR($B2409="",$D2409=""),"",IF($F2409&lt;&gt;"",$F2409,IFERROR(IF($D2409="In",INDEX('Products'!$E$6:$E$505,MATCH($B2409,'Products'!$A$6:$A$505,0)),INDEX('Products'!$F$6:$F$505,MATCH($B2409,'Products'!$A$6:$A$505,0))),"")))</f>
      </c>
      <c r="H2409" s="15">
        <f>IF(OR($E2409="",$G2409=""),"",$E2409*$G2409)</f>
      </c>
      <c r="I2409" s="15">
        <f>IF(AND($D2409="Out",$E2409&lt;&gt;"",$G2409&lt;&gt;""),$E2409*($G2409-IFERROR(INDEX('Products'!$E$6:$E$505,MATCH($B2409,'Products'!$A$6:$A$505,0)),0)),"")</f>
      </c>
      <c r="J2409" s="12"/>
    </row>
    <row r="2410" spans="1:10" x14ac:dyDescent="0.25">
      <c r="A2410" s="17"/>
      <c r="B2410" s="12"/>
      <c r="C2410" s="16">
        <f>IF($B2410="","",IFERROR(INDEX('Products'!$B$6:$B$505,MATCH($B2410,'Products'!$A$6:$A$505,0)),"Unknown code"))</f>
      </c>
      <c r="D2410" s="12"/>
      <c r="E2410" s="14"/>
      <c r="F2410" s="14"/>
      <c r="G2410" s="15">
        <f>IF(OR($B2410="",$D2410=""),"",IF($F2410&lt;&gt;"",$F2410,IFERROR(IF($D2410="In",INDEX('Products'!$E$6:$E$505,MATCH($B2410,'Products'!$A$6:$A$505,0)),INDEX('Products'!$F$6:$F$505,MATCH($B2410,'Products'!$A$6:$A$505,0))),"")))</f>
      </c>
      <c r="H2410" s="15">
        <f>IF(OR($E2410="",$G2410=""),"",$E2410*$G2410)</f>
      </c>
      <c r="I2410" s="15">
        <f>IF(AND($D2410="Out",$E2410&lt;&gt;"",$G2410&lt;&gt;""),$E2410*($G2410-IFERROR(INDEX('Products'!$E$6:$E$505,MATCH($B2410,'Products'!$A$6:$A$505,0)),0)),"")</f>
      </c>
      <c r="J2410" s="12"/>
    </row>
    <row r="2411" spans="1:10" x14ac:dyDescent="0.25">
      <c r="A2411" s="17"/>
      <c r="B2411" s="12"/>
      <c r="C2411" s="16">
        <f>IF($B2411="","",IFERROR(INDEX('Products'!$B$6:$B$505,MATCH($B2411,'Products'!$A$6:$A$505,0)),"Unknown code"))</f>
      </c>
      <c r="D2411" s="12"/>
      <c r="E2411" s="14"/>
      <c r="F2411" s="14"/>
      <c r="G2411" s="15">
        <f>IF(OR($B2411="",$D2411=""),"",IF($F2411&lt;&gt;"",$F2411,IFERROR(IF($D2411="In",INDEX('Products'!$E$6:$E$505,MATCH($B2411,'Products'!$A$6:$A$505,0)),INDEX('Products'!$F$6:$F$505,MATCH($B2411,'Products'!$A$6:$A$505,0))),"")))</f>
      </c>
      <c r="H2411" s="15">
        <f>IF(OR($E2411="",$G2411=""),"",$E2411*$G2411)</f>
      </c>
      <c r="I2411" s="15">
        <f>IF(AND($D2411="Out",$E2411&lt;&gt;"",$G2411&lt;&gt;""),$E2411*($G2411-IFERROR(INDEX('Products'!$E$6:$E$505,MATCH($B2411,'Products'!$A$6:$A$505,0)),0)),"")</f>
      </c>
      <c r="J2411" s="12"/>
    </row>
    <row r="2412" spans="1:10" x14ac:dyDescent="0.25">
      <c r="A2412" s="17"/>
      <c r="B2412" s="12"/>
      <c r="C2412" s="16">
        <f>IF($B2412="","",IFERROR(INDEX('Products'!$B$6:$B$505,MATCH($B2412,'Products'!$A$6:$A$505,0)),"Unknown code"))</f>
      </c>
      <c r="D2412" s="12"/>
      <c r="E2412" s="14"/>
      <c r="F2412" s="14"/>
      <c r="G2412" s="15">
        <f>IF(OR($B2412="",$D2412=""),"",IF($F2412&lt;&gt;"",$F2412,IFERROR(IF($D2412="In",INDEX('Products'!$E$6:$E$505,MATCH($B2412,'Products'!$A$6:$A$505,0)),INDEX('Products'!$F$6:$F$505,MATCH($B2412,'Products'!$A$6:$A$505,0))),"")))</f>
      </c>
      <c r="H2412" s="15">
        <f>IF(OR($E2412="",$G2412=""),"",$E2412*$G2412)</f>
      </c>
      <c r="I2412" s="15">
        <f>IF(AND($D2412="Out",$E2412&lt;&gt;"",$G2412&lt;&gt;""),$E2412*($G2412-IFERROR(INDEX('Products'!$E$6:$E$505,MATCH($B2412,'Products'!$A$6:$A$505,0)),0)),"")</f>
      </c>
      <c r="J2412" s="12"/>
    </row>
    <row r="2413" spans="1:10" x14ac:dyDescent="0.25">
      <c r="A2413" s="17"/>
      <c r="B2413" s="12"/>
      <c r="C2413" s="16">
        <f>IF($B2413="","",IFERROR(INDEX('Products'!$B$6:$B$505,MATCH($B2413,'Products'!$A$6:$A$505,0)),"Unknown code"))</f>
      </c>
      <c r="D2413" s="12"/>
      <c r="E2413" s="14"/>
      <c r="F2413" s="14"/>
      <c r="G2413" s="15">
        <f>IF(OR($B2413="",$D2413=""),"",IF($F2413&lt;&gt;"",$F2413,IFERROR(IF($D2413="In",INDEX('Products'!$E$6:$E$505,MATCH($B2413,'Products'!$A$6:$A$505,0)),INDEX('Products'!$F$6:$F$505,MATCH($B2413,'Products'!$A$6:$A$505,0))),"")))</f>
      </c>
      <c r="H2413" s="15">
        <f>IF(OR($E2413="",$G2413=""),"",$E2413*$G2413)</f>
      </c>
      <c r="I2413" s="15">
        <f>IF(AND($D2413="Out",$E2413&lt;&gt;"",$G2413&lt;&gt;""),$E2413*($G2413-IFERROR(INDEX('Products'!$E$6:$E$505,MATCH($B2413,'Products'!$A$6:$A$505,0)),0)),"")</f>
      </c>
      <c r="J2413" s="12"/>
    </row>
    <row r="2414" spans="1:10" x14ac:dyDescent="0.25">
      <c r="A2414" s="17"/>
      <c r="B2414" s="12"/>
      <c r="C2414" s="16">
        <f>IF($B2414="","",IFERROR(INDEX('Products'!$B$6:$B$505,MATCH($B2414,'Products'!$A$6:$A$505,0)),"Unknown code"))</f>
      </c>
      <c r="D2414" s="12"/>
      <c r="E2414" s="14"/>
      <c r="F2414" s="14"/>
      <c r="G2414" s="15">
        <f>IF(OR($B2414="",$D2414=""),"",IF($F2414&lt;&gt;"",$F2414,IFERROR(IF($D2414="In",INDEX('Products'!$E$6:$E$505,MATCH($B2414,'Products'!$A$6:$A$505,0)),INDEX('Products'!$F$6:$F$505,MATCH($B2414,'Products'!$A$6:$A$505,0))),"")))</f>
      </c>
      <c r="H2414" s="15">
        <f>IF(OR($E2414="",$G2414=""),"",$E2414*$G2414)</f>
      </c>
      <c r="I2414" s="15">
        <f>IF(AND($D2414="Out",$E2414&lt;&gt;"",$G2414&lt;&gt;""),$E2414*($G2414-IFERROR(INDEX('Products'!$E$6:$E$505,MATCH($B2414,'Products'!$A$6:$A$505,0)),0)),"")</f>
      </c>
      <c r="J2414" s="12"/>
    </row>
    <row r="2415" spans="1:10" x14ac:dyDescent="0.25">
      <c r="A2415" s="17"/>
      <c r="B2415" s="12"/>
      <c r="C2415" s="16">
        <f>IF($B2415="","",IFERROR(INDEX('Products'!$B$6:$B$505,MATCH($B2415,'Products'!$A$6:$A$505,0)),"Unknown code"))</f>
      </c>
      <c r="D2415" s="12"/>
      <c r="E2415" s="14"/>
      <c r="F2415" s="14"/>
      <c r="G2415" s="15">
        <f>IF(OR($B2415="",$D2415=""),"",IF($F2415&lt;&gt;"",$F2415,IFERROR(IF($D2415="In",INDEX('Products'!$E$6:$E$505,MATCH($B2415,'Products'!$A$6:$A$505,0)),INDEX('Products'!$F$6:$F$505,MATCH($B2415,'Products'!$A$6:$A$505,0))),"")))</f>
      </c>
      <c r="H2415" s="15">
        <f>IF(OR($E2415="",$G2415=""),"",$E2415*$G2415)</f>
      </c>
      <c r="I2415" s="15">
        <f>IF(AND($D2415="Out",$E2415&lt;&gt;"",$G2415&lt;&gt;""),$E2415*($G2415-IFERROR(INDEX('Products'!$E$6:$E$505,MATCH($B2415,'Products'!$A$6:$A$505,0)),0)),"")</f>
      </c>
      <c r="J2415" s="12"/>
    </row>
    <row r="2416" spans="1:10" x14ac:dyDescent="0.25">
      <c r="A2416" s="17"/>
      <c r="B2416" s="12"/>
      <c r="C2416" s="16">
        <f>IF($B2416="","",IFERROR(INDEX('Products'!$B$6:$B$505,MATCH($B2416,'Products'!$A$6:$A$505,0)),"Unknown code"))</f>
      </c>
      <c r="D2416" s="12"/>
      <c r="E2416" s="14"/>
      <c r="F2416" s="14"/>
      <c r="G2416" s="15">
        <f>IF(OR($B2416="",$D2416=""),"",IF($F2416&lt;&gt;"",$F2416,IFERROR(IF($D2416="In",INDEX('Products'!$E$6:$E$505,MATCH($B2416,'Products'!$A$6:$A$505,0)),INDEX('Products'!$F$6:$F$505,MATCH($B2416,'Products'!$A$6:$A$505,0))),"")))</f>
      </c>
      <c r="H2416" s="15">
        <f>IF(OR($E2416="",$G2416=""),"",$E2416*$G2416)</f>
      </c>
      <c r="I2416" s="15">
        <f>IF(AND($D2416="Out",$E2416&lt;&gt;"",$G2416&lt;&gt;""),$E2416*($G2416-IFERROR(INDEX('Products'!$E$6:$E$505,MATCH($B2416,'Products'!$A$6:$A$505,0)),0)),"")</f>
      </c>
      <c r="J2416" s="12"/>
    </row>
    <row r="2417" spans="1:10" x14ac:dyDescent="0.25">
      <c r="A2417" s="17"/>
      <c r="B2417" s="12"/>
      <c r="C2417" s="16">
        <f>IF($B2417="","",IFERROR(INDEX('Products'!$B$6:$B$505,MATCH($B2417,'Products'!$A$6:$A$505,0)),"Unknown code"))</f>
      </c>
      <c r="D2417" s="12"/>
      <c r="E2417" s="14"/>
      <c r="F2417" s="14"/>
      <c r="G2417" s="15">
        <f>IF(OR($B2417="",$D2417=""),"",IF($F2417&lt;&gt;"",$F2417,IFERROR(IF($D2417="In",INDEX('Products'!$E$6:$E$505,MATCH($B2417,'Products'!$A$6:$A$505,0)),INDEX('Products'!$F$6:$F$505,MATCH($B2417,'Products'!$A$6:$A$505,0))),"")))</f>
      </c>
      <c r="H2417" s="15">
        <f>IF(OR($E2417="",$G2417=""),"",$E2417*$G2417)</f>
      </c>
      <c r="I2417" s="15">
        <f>IF(AND($D2417="Out",$E2417&lt;&gt;"",$G2417&lt;&gt;""),$E2417*($G2417-IFERROR(INDEX('Products'!$E$6:$E$505,MATCH($B2417,'Products'!$A$6:$A$505,0)),0)),"")</f>
      </c>
      <c r="J2417" s="12"/>
    </row>
    <row r="2418" spans="1:10" x14ac:dyDescent="0.25">
      <c r="A2418" s="17"/>
      <c r="B2418" s="12"/>
      <c r="C2418" s="16">
        <f>IF($B2418="","",IFERROR(INDEX('Products'!$B$6:$B$505,MATCH($B2418,'Products'!$A$6:$A$505,0)),"Unknown code"))</f>
      </c>
      <c r="D2418" s="12"/>
      <c r="E2418" s="14"/>
      <c r="F2418" s="14"/>
      <c r="G2418" s="15">
        <f>IF(OR($B2418="",$D2418=""),"",IF($F2418&lt;&gt;"",$F2418,IFERROR(IF($D2418="In",INDEX('Products'!$E$6:$E$505,MATCH($B2418,'Products'!$A$6:$A$505,0)),INDEX('Products'!$F$6:$F$505,MATCH($B2418,'Products'!$A$6:$A$505,0))),"")))</f>
      </c>
      <c r="H2418" s="15">
        <f>IF(OR($E2418="",$G2418=""),"",$E2418*$G2418)</f>
      </c>
      <c r="I2418" s="15">
        <f>IF(AND($D2418="Out",$E2418&lt;&gt;"",$G2418&lt;&gt;""),$E2418*($G2418-IFERROR(INDEX('Products'!$E$6:$E$505,MATCH($B2418,'Products'!$A$6:$A$505,0)),0)),"")</f>
      </c>
      <c r="J2418" s="12"/>
    </row>
    <row r="2419" spans="1:10" x14ac:dyDescent="0.25">
      <c r="A2419" s="17"/>
      <c r="B2419" s="12"/>
      <c r="C2419" s="16">
        <f>IF($B2419="","",IFERROR(INDEX('Products'!$B$6:$B$505,MATCH($B2419,'Products'!$A$6:$A$505,0)),"Unknown code"))</f>
      </c>
      <c r="D2419" s="12"/>
      <c r="E2419" s="14"/>
      <c r="F2419" s="14"/>
      <c r="G2419" s="15">
        <f>IF(OR($B2419="",$D2419=""),"",IF($F2419&lt;&gt;"",$F2419,IFERROR(IF($D2419="In",INDEX('Products'!$E$6:$E$505,MATCH($B2419,'Products'!$A$6:$A$505,0)),INDEX('Products'!$F$6:$F$505,MATCH($B2419,'Products'!$A$6:$A$505,0))),"")))</f>
      </c>
      <c r="H2419" s="15">
        <f>IF(OR($E2419="",$G2419=""),"",$E2419*$G2419)</f>
      </c>
      <c r="I2419" s="15">
        <f>IF(AND($D2419="Out",$E2419&lt;&gt;"",$G2419&lt;&gt;""),$E2419*($G2419-IFERROR(INDEX('Products'!$E$6:$E$505,MATCH($B2419,'Products'!$A$6:$A$505,0)),0)),"")</f>
      </c>
      <c r="J2419" s="12"/>
    </row>
    <row r="2420" spans="1:10" x14ac:dyDescent="0.25">
      <c r="A2420" s="17"/>
      <c r="B2420" s="12"/>
      <c r="C2420" s="16">
        <f>IF($B2420="","",IFERROR(INDEX('Products'!$B$6:$B$505,MATCH($B2420,'Products'!$A$6:$A$505,0)),"Unknown code"))</f>
      </c>
      <c r="D2420" s="12"/>
      <c r="E2420" s="14"/>
      <c r="F2420" s="14"/>
      <c r="G2420" s="15">
        <f>IF(OR($B2420="",$D2420=""),"",IF($F2420&lt;&gt;"",$F2420,IFERROR(IF($D2420="In",INDEX('Products'!$E$6:$E$505,MATCH($B2420,'Products'!$A$6:$A$505,0)),INDEX('Products'!$F$6:$F$505,MATCH($B2420,'Products'!$A$6:$A$505,0))),"")))</f>
      </c>
      <c r="H2420" s="15">
        <f>IF(OR($E2420="",$G2420=""),"",$E2420*$G2420)</f>
      </c>
      <c r="I2420" s="15">
        <f>IF(AND($D2420="Out",$E2420&lt;&gt;"",$G2420&lt;&gt;""),$E2420*($G2420-IFERROR(INDEX('Products'!$E$6:$E$505,MATCH($B2420,'Products'!$A$6:$A$505,0)),0)),"")</f>
      </c>
      <c r="J2420" s="12"/>
    </row>
    <row r="2421" spans="1:10" x14ac:dyDescent="0.25">
      <c r="A2421" s="17"/>
      <c r="B2421" s="12"/>
      <c r="C2421" s="16">
        <f>IF($B2421="","",IFERROR(INDEX('Products'!$B$6:$B$505,MATCH($B2421,'Products'!$A$6:$A$505,0)),"Unknown code"))</f>
      </c>
      <c r="D2421" s="12"/>
      <c r="E2421" s="14"/>
      <c r="F2421" s="14"/>
      <c r="G2421" s="15">
        <f>IF(OR($B2421="",$D2421=""),"",IF($F2421&lt;&gt;"",$F2421,IFERROR(IF($D2421="In",INDEX('Products'!$E$6:$E$505,MATCH($B2421,'Products'!$A$6:$A$505,0)),INDEX('Products'!$F$6:$F$505,MATCH($B2421,'Products'!$A$6:$A$505,0))),"")))</f>
      </c>
      <c r="H2421" s="15">
        <f>IF(OR($E2421="",$G2421=""),"",$E2421*$G2421)</f>
      </c>
      <c r="I2421" s="15">
        <f>IF(AND($D2421="Out",$E2421&lt;&gt;"",$G2421&lt;&gt;""),$E2421*($G2421-IFERROR(INDEX('Products'!$E$6:$E$505,MATCH($B2421,'Products'!$A$6:$A$505,0)),0)),"")</f>
      </c>
      <c r="J2421" s="12"/>
    </row>
    <row r="2422" spans="1:10" x14ac:dyDescent="0.25">
      <c r="A2422" s="17"/>
      <c r="B2422" s="12"/>
      <c r="C2422" s="16">
        <f>IF($B2422="","",IFERROR(INDEX('Products'!$B$6:$B$505,MATCH($B2422,'Products'!$A$6:$A$505,0)),"Unknown code"))</f>
      </c>
      <c r="D2422" s="12"/>
      <c r="E2422" s="14"/>
      <c r="F2422" s="14"/>
      <c r="G2422" s="15">
        <f>IF(OR($B2422="",$D2422=""),"",IF($F2422&lt;&gt;"",$F2422,IFERROR(IF($D2422="In",INDEX('Products'!$E$6:$E$505,MATCH($B2422,'Products'!$A$6:$A$505,0)),INDEX('Products'!$F$6:$F$505,MATCH($B2422,'Products'!$A$6:$A$505,0))),"")))</f>
      </c>
      <c r="H2422" s="15">
        <f>IF(OR($E2422="",$G2422=""),"",$E2422*$G2422)</f>
      </c>
      <c r="I2422" s="15">
        <f>IF(AND($D2422="Out",$E2422&lt;&gt;"",$G2422&lt;&gt;""),$E2422*($G2422-IFERROR(INDEX('Products'!$E$6:$E$505,MATCH($B2422,'Products'!$A$6:$A$505,0)),0)),"")</f>
      </c>
      <c r="J2422" s="12"/>
    </row>
    <row r="2423" spans="1:10" x14ac:dyDescent="0.25">
      <c r="A2423" s="17"/>
      <c r="B2423" s="12"/>
      <c r="C2423" s="16">
        <f>IF($B2423="","",IFERROR(INDEX('Products'!$B$6:$B$505,MATCH($B2423,'Products'!$A$6:$A$505,0)),"Unknown code"))</f>
      </c>
      <c r="D2423" s="12"/>
      <c r="E2423" s="14"/>
      <c r="F2423" s="14"/>
      <c r="G2423" s="15">
        <f>IF(OR($B2423="",$D2423=""),"",IF($F2423&lt;&gt;"",$F2423,IFERROR(IF($D2423="In",INDEX('Products'!$E$6:$E$505,MATCH($B2423,'Products'!$A$6:$A$505,0)),INDEX('Products'!$F$6:$F$505,MATCH($B2423,'Products'!$A$6:$A$505,0))),"")))</f>
      </c>
      <c r="H2423" s="15">
        <f>IF(OR($E2423="",$G2423=""),"",$E2423*$G2423)</f>
      </c>
      <c r="I2423" s="15">
        <f>IF(AND($D2423="Out",$E2423&lt;&gt;"",$G2423&lt;&gt;""),$E2423*($G2423-IFERROR(INDEX('Products'!$E$6:$E$505,MATCH($B2423,'Products'!$A$6:$A$505,0)),0)),"")</f>
      </c>
      <c r="J2423" s="12"/>
    </row>
    <row r="2424" spans="1:10" x14ac:dyDescent="0.25">
      <c r="A2424" s="17"/>
      <c r="B2424" s="12"/>
      <c r="C2424" s="16">
        <f>IF($B2424="","",IFERROR(INDEX('Products'!$B$6:$B$505,MATCH($B2424,'Products'!$A$6:$A$505,0)),"Unknown code"))</f>
      </c>
      <c r="D2424" s="12"/>
      <c r="E2424" s="14"/>
      <c r="F2424" s="14"/>
      <c r="G2424" s="15">
        <f>IF(OR($B2424="",$D2424=""),"",IF($F2424&lt;&gt;"",$F2424,IFERROR(IF($D2424="In",INDEX('Products'!$E$6:$E$505,MATCH($B2424,'Products'!$A$6:$A$505,0)),INDEX('Products'!$F$6:$F$505,MATCH($B2424,'Products'!$A$6:$A$505,0))),"")))</f>
      </c>
      <c r="H2424" s="15">
        <f>IF(OR($E2424="",$G2424=""),"",$E2424*$G2424)</f>
      </c>
      <c r="I2424" s="15">
        <f>IF(AND($D2424="Out",$E2424&lt;&gt;"",$G2424&lt;&gt;""),$E2424*($G2424-IFERROR(INDEX('Products'!$E$6:$E$505,MATCH($B2424,'Products'!$A$6:$A$505,0)),0)),"")</f>
      </c>
      <c r="J2424" s="12"/>
    </row>
    <row r="2425" spans="1:10" x14ac:dyDescent="0.25">
      <c r="A2425" s="17"/>
      <c r="B2425" s="12"/>
      <c r="C2425" s="16">
        <f>IF($B2425="","",IFERROR(INDEX('Products'!$B$6:$B$505,MATCH($B2425,'Products'!$A$6:$A$505,0)),"Unknown code"))</f>
      </c>
      <c r="D2425" s="12"/>
      <c r="E2425" s="14"/>
      <c r="F2425" s="14"/>
      <c r="G2425" s="15">
        <f>IF(OR($B2425="",$D2425=""),"",IF($F2425&lt;&gt;"",$F2425,IFERROR(IF($D2425="In",INDEX('Products'!$E$6:$E$505,MATCH($B2425,'Products'!$A$6:$A$505,0)),INDEX('Products'!$F$6:$F$505,MATCH($B2425,'Products'!$A$6:$A$505,0))),"")))</f>
      </c>
      <c r="H2425" s="15">
        <f>IF(OR($E2425="",$G2425=""),"",$E2425*$G2425)</f>
      </c>
      <c r="I2425" s="15">
        <f>IF(AND($D2425="Out",$E2425&lt;&gt;"",$G2425&lt;&gt;""),$E2425*($G2425-IFERROR(INDEX('Products'!$E$6:$E$505,MATCH($B2425,'Products'!$A$6:$A$505,0)),0)),"")</f>
      </c>
      <c r="J2425" s="12"/>
    </row>
    <row r="2426" spans="1:10" x14ac:dyDescent="0.25">
      <c r="A2426" s="17"/>
      <c r="B2426" s="12"/>
      <c r="C2426" s="16">
        <f>IF($B2426="","",IFERROR(INDEX('Products'!$B$6:$B$505,MATCH($B2426,'Products'!$A$6:$A$505,0)),"Unknown code"))</f>
      </c>
      <c r="D2426" s="12"/>
      <c r="E2426" s="14"/>
      <c r="F2426" s="14"/>
      <c r="G2426" s="15">
        <f>IF(OR($B2426="",$D2426=""),"",IF($F2426&lt;&gt;"",$F2426,IFERROR(IF($D2426="In",INDEX('Products'!$E$6:$E$505,MATCH($B2426,'Products'!$A$6:$A$505,0)),INDEX('Products'!$F$6:$F$505,MATCH($B2426,'Products'!$A$6:$A$505,0))),"")))</f>
      </c>
      <c r="H2426" s="15">
        <f>IF(OR($E2426="",$G2426=""),"",$E2426*$G2426)</f>
      </c>
      <c r="I2426" s="15">
        <f>IF(AND($D2426="Out",$E2426&lt;&gt;"",$G2426&lt;&gt;""),$E2426*($G2426-IFERROR(INDEX('Products'!$E$6:$E$505,MATCH($B2426,'Products'!$A$6:$A$505,0)),0)),"")</f>
      </c>
      <c r="J2426" s="12"/>
    </row>
    <row r="2427" spans="1:10" x14ac:dyDescent="0.25">
      <c r="A2427" s="17"/>
      <c r="B2427" s="12"/>
      <c r="C2427" s="16">
        <f>IF($B2427="","",IFERROR(INDEX('Products'!$B$6:$B$505,MATCH($B2427,'Products'!$A$6:$A$505,0)),"Unknown code"))</f>
      </c>
      <c r="D2427" s="12"/>
      <c r="E2427" s="14"/>
      <c r="F2427" s="14"/>
      <c r="G2427" s="15">
        <f>IF(OR($B2427="",$D2427=""),"",IF($F2427&lt;&gt;"",$F2427,IFERROR(IF($D2427="In",INDEX('Products'!$E$6:$E$505,MATCH($B2427,'Products'!$A$6:$A$505,0)),INDEX('Products'!$F$6:$F$505,MATCH($B2427,'Products'!$A$6:$A$505,0))),"")))</f>
      </c>
      <c r="H2427" s="15">
        <f>IF(OR($E2427="",$G2427=""),"",$E2427*$G2427)</f>
      </c>
      <c r="I2427" s="15">
        <f>IF(AND($D2427="Out",$E2427&lt;&gt;"",$G2427&lt;&gt;""),$E2427*($G2427-IFERROR(INDEX('Products'!$E$6:$E$505,MATCH($B2427,'Products'!$A$6:$A$505,0)),0)),"")</f>
      </c>
      <c r="J2427" s="12"/>
    </row>
    <row r="2428" spans="1:10" x14ac:dyDescent="0.25">
      <c r="A2428" s="17"/>
      <c r="B2428" s="12"/>
      <c r="C2428" s="16">
        <f>IF($B2428="","",IFERROR(INDEX('Products'!$B$6:$B$505,MATCH($B2428,'Products'!$A$6:$A$505,0)),"Unknown code"))</f>
      </c>
      <c r="D2428" s="12"/>
      <c r="E2428" s="14"/>
      <c r="F2428" s="14"/>
      <c r="G2428" s="15">
        <f>IF(OR($B2428="",$D2428=""),"",IF($F2428&lt;&gt;"",$F2428,IFERROR(IF($D2428="In",INDEX('Products'!$E$6:$E$505,MATCH($B2428,'Products'!$A$6:$A$505,0)),INDEX('Products'!$F$6:$F$505,MATCH($B2428,'Products'!$A$6:$A$505,0))),"")))</f>
      </c>
      <c r="H2428" s="15">
        <f>IF(OR($E2428="",$G2428=""),"",$E2428*$G2428)</f>
      </c>
      <c r="I2428" s="15">
        <f>IF(AND($D2428="Out",$E2428&lt;&gt;"",$G2428&lt;&gt;""),$E2428*($G2428-IFERROR(INDEX('Products'!$E$6:$E$505,MATCH($B2428,'Products'!$A$6:$A$505,0)),0)),"")</f>
      </c>
      <c r="J2428" s="12"/>
    </row>
    <row r="2429" spans="1:10" x14ac:dyDescent="0.25">
      <c r="A2429" s="17"/>
      <c r="B2429" s="12"/>
      <c r="C2429" s="16">
        <f>IF($B2429="","",IFERROR(INDEX('Products'!$B$6:$B$505,MATCH($B2429,'Products'!$A$6:$A$505,0)),"Unknown code"))</f>
      </c>
      <c r="D2429" s="12"/>
      <c r="E2429" s="14"/>
      <c r="F2429" s="14"/>
      <c r="G2429" s="15">
        <f>IF(OR($B2429="",$D2429=""),"",IF($F2429&lt;&gt;"",$F2429,IFERROR(IF($D2429="In",INDEX('Products'!$E$6:$E$505,MATCH($B2429,'Products'!$A$6:$A$505,0)),INDEX('Products'!$F$6:$F$505,MATCH($B2429,'Products'!$A$6:$A$505,0))),"")))</f>
      </c>
      <c r="H2429" s="15">
        <f>IF(OR($E2429="",$G2429=""),"",$E2429*$G2429)</f>
      </c>
      <c r="I2429" s="15">
        <f>IF(AND($D2429="Out",$E2429&lt;&gt;"",$G2429&lt;&gt;""),$E2429*($G2429-IFERROR(INDEX('Products'!$E$6:$E$505,MATCH($B2429,'Products'!$A$6:$A$505,0)),0)),"")</f>
      </c>
      <c r="J2429" s="12"/>
    </row>
    <row r="2430" spans="1:10" x14ac:dyDescent="0.25">
      <c r="A2430" s="17"/>
      <c r="B2430" s="12"/>
      <c r="C2430" s="16">
        <f>IF($B2430="","",IFERROR(INDEX('Products'!$B$6:$B$505,MATCH($B2430,'Products'!$A$6:$A$505,0)),"Unknown code"))</f>
      </c>
      <c r="D2430" s="12"/>
      <c r="E2430" s="14"/>
      <c r="F2430" s="14"/>
      <c r="G2430" s="15">
        <f>IF(OR($B2430="",$D2430=""),"",IF($F2430&lt;&gt;"",$F2430,IFERROR(IF($D2430="In",INDEX('Products'!$E$6:$E$505,MATCH($B2430,'Products'!$A$6:$A$505,0)),INDEX('Products'!$F$6:$F$505,MATCH($B2430,'Products'!$A$6:$A$505,0))),"")))</f>
      </c>
      <c r="H2430" s="15">
        <f>IF(OR($E2430="",$G2430=""),"",$E2430*$G2430)</f>
      </c>
      <c r="I2430" s="15">
        <f>IF(AND($D2430="Out",$E2430&lt;&gt;"",$G2430&lt;&gt;""),$E2430*($G2430-IFERROR(INDEX('Products'!$E$6:$E$505,MATCH($B2430,'Products'!$A$6:$A$505,0)),0)),"")</f>
      </c>
      <c r="J2430" s="12"/>
    </row>
    <row r="2431" spans="1:10" x14ac:dyDescent="0.25">
      <c r="A2431" s="17"/>
      <c r="B2431" s="12"/>
      <c r="C2431" s="16">
        <f>IF($B2431="","",IFERROR(INDEX('Products'!$B$6:$B$505,MATCH($B2431,'Products'!$A$6:$A$505,0)),"Unknown code"))</f>
      </c>
      <c r="D2431" s="12"/>
      <c r="E2431" s="14"/>
      <c r="F2431" s="14"/>
      <c r="G2431" s="15">
        <f>IF(OR($B2431="",$D2431=""),"",IF($F2431&lt;&gt;"",$F2431,IFERROR(IF($D2431="In",INDEX('Products'!$E$6:$E$505,MATCH($B2431,'Products'!$A$6:$A$505,0)),INDEX('Products'!$F$6:$F$505,MATCH($B2431,'Products'!$A$6:$A$505,0))),"")))</f>
      </c>
      <c r="H2431" s="15">
        <f>IF(OR($E2431="",$G2431=""),"",$E2431*$G2431)</f>
      </c>
      <c r="I2431" s="15">
        <f>IF(AND($D2431="Out",$E2431&lt;&gt;"",$G2431&lt;&gt;""),$E2431*($G2431-IFERROR(INDEX('Products'!$E$6:$E$505,MATCH($B2431,'Products'!$A$6:$A$505,0)),0)),"")</f>
      </c>
      <c r="J2431" s="12"/>
    </row>
    <row r="2432" spans="1:10" x14ac:dyDescent="0.25">
      <c r="A2432" s="17"/>
      <c r="B2432" s="12"/>
      <c r="C2432" s="16">
        <f>IF($B2432="","",IFERROR(INDEX('Products'!$B$6:$B$505,MATCH($B2432,'Products'!$A$6:$A$505,0)),"Unknown code"))</f>
      </c>
      <c r="D2432" s="12"/>
      <c r="E2432" s="14"/>
      <c r="F2432" s="14"/>
      <c r="G2432" s="15">
        <f>IF(OR($B2432="",$D2432=""),"",IF($F2432&lt;&gt;"",$F2432,IFERROR(IF($D2432="In",INDEX('Products'!$E$6:$E$505,MATCH($B2432,'Products'!$A$6:$A$505,0)),INDEX('Products'!$F$6:$F$505,MATCH($B2432,'Products'!$A$6:$A$505,0))),"")))</f>
      </c>
      <c r="H2432" s="15">
        <f>IF(OR($E2432="",$G2432=""),"",$E2432*$G2432)</f>
      </c>
      <c r="I2432" s="15">
        <f>IF(AND($D2432="Out",$E2432&lt;&gt;"",$G2432&lt;&gt;""),$E2432*($G2432-IFERROR(INDEX('Products'!$E$6:$E$505,MATCH($B2432,'Products'!$A$6:$A$505,0)),0)),"")</f>
      </c>
      <c r="J2432" s="12"/>
    </row>
    <row r="2433" spans="1:10" x14ac:dyDescent="0.25">
      <c r="A2433" s="17"/>
      <c r="B2433" s="12"/>
      <c r="C2433" s="16">
        <f>IF($B2433="","",IFERROR(INDEX('Products'!$B$6:$B$505,MATCH($B2433,'Products'!$A$6:$A$505,0)),"Unknown code"))</f>
      </c>
      <c r="D2433" s="12"/>
      <c r="E2433" s="14"/>
      <c r="F2433" s="14"/>
      <c r="G2433" s="15">
        <f>IF(OR($B2433="",$D2433=""),"",IF($F2433&lt;&gt;"",$F2433,IFERROR(IF($D2433="In",INDEX('Products'!$E$6:$E$505,MATCH($B2433,'Products'!$A$6:$A$505,0)),INDEX('Products'!$F$6:$F$505,MATCH($B2433,'Products'!$A$6:$A$505,0))),"")))</f>
      </c>
      <c r="H2433" s="15">
        <f>IF(OR($E2433="",$G2433=""),"",$E2433*$G2433)</f>
      </c>
      <c r="I2433" s="15">
        <f>IF(AND($D2433="Out",$E2433&lt;&gt;"",$G2433&lt;&gt;""),$E2433*($G2433-IFERROR(INDEX('Products'!$E$6:$E$505,MATCH($B2433,'Products'!$A$6:$A$505,0)),0)),"")</f>
      </c>
      <c r="J2433" s="12"/>
    </row>
    <row r="2434" spans="1:10" x14ac:dyDescent="0.25">
      <c r="A2434" s="17"/>
      <c r="B2434" s="12"/>
      <c r="C2434" s="16">
        <f>IF($B2434="","",IFERROR(INDEX('Products'!$B$6:$B$505,MATCH($B2434,'Products'!$A$6:$A$505,0)),"Unknown code"))</f>
      </c>
      <c r="D2434" s="12"/>
      <c r="E2434" s="14"/>
      <c r="F2434" s="14"/>
      <c r="G2434" s="15">
        <f>IF(OR($B2434="",$D2434=""),"",IF($F2434&lt;&gt;"",$F2434,IFERROR(IF($D2434="In",INDEX('Products'!$E$6:$E$505,MATCH($B2434,'Products'!$A$6:$A$505,0)),INDEX('Products'!$F$6:$F$505,MATCH($B2434,'Products'!$A$6:$A$505,0))),"")))</f>
      </c>
      <c r="H2434" s="15">
        <f>IF(OR($E2434="",$G2434=""),"",$E2434*$G2434)</f>
      </c>
      <c r="I2434" s="15">
        <f>IF(AND($D2434="Out",$E2434&lt;&gt;"",$G2434&lt;&gt;""),$E2434*($G2434-IFERROR(INDEX('Products'!$E$6:$E$505,MATCH($B2434,'Products'!$A$6:$A$505,0)),0)),"")</f>
      </c>
      <c r="J2434" s="12"/>
    </row>
    <row r="2435" spans="1:10" x14ac:dyDescent="0.25">
      <c r="A2435" s="17"/>
      <c r="B2435" s="12"/>
      <c r="C2435" s="16">
        <f>IF($B2435="","",IFERROR(INDEX('Products'!$B$6:$B$505,MATCH($B2435,'Products'!$A$6:$A$505,0)),"Unknown code"))</f>
      </c>
      <c r="D2435" s="12"/>
      <c r="E2435" s="14"/>
      <c r="F2435" s="14"/>
      <c r="G2435" s="15">
        <f>IF(OR($B2435="",$D2435=""),"",IF($F2435&lt;&gt;"",$F2435,IFERROR(IF($D2435="In",INDEX('Products'!$E$6:$E$505,MATCH($B2435,'Products'!$A$6:$A$505,0)),INDEX('Products'!$F$6:$F$505,MATCH($B2435,'Products'!$A$6:$A$505,0))),"")))</f>
      </c>
      <c r="H2435" s="15">
        <f>IF(OR($E2435="",$G2435=""),"",$E2435*$G2435)</f>
      </c>
      <c r="I2435" s="15">
        <f>IF(AND($D2435="Out",$E2435&lt;&gt;"",$G2435&lt;&gt;""),$E2435*($G2435-IFERROR(INDEX('Products'!$E$6:$E$505,MATCH($B2435,'Products'!$A$6:$A$505,0)),0)),"")</f>
      </c>
      <c r="J2435" s="12"/>
    </row>
    <row r="2436" spans="1:10" x14ac:dyDescent="0.25">
      <c r="A2436" s="17"/>
      <c r="B2436" s="12"/>
      <c r="C2436" s="16">
        <f>IF($B2436="","",IFERROR(INDEX('Products'!$B$6:$B$505,MATCH($B2436,'Products'!$A$6:$A$505,0)),"Unknown code"))</f>
      </c>
      <c r="D2436" s="12"/>
      <c r="E2436" s="14"/>
      <c r="F2436" s="14"/>
      <c r="G2436" s="15">
        <f>IF(OR($B2436="",$D2436=""),"",IF($F2436&lt;&gt;"",$F2436,IFERROR(IF($D2436="In",INDEX('Products'!$E$6:$E$505,MATCH($B2436,'Products'!$A$6:$A$505,0)),INDEX('Products'!$F$6:$F$505,MATCH($B2436,'Products'!$A$6:$A$505,0))),"")))</f>
      </c>
      <c r="H2436" s="15">
        <f>IF(OR($E2436="",$G2436=""),"",$E2436*$G2436)</f>
      </c>
      <c r="I2436" s="15">
        <f>IF(AND($D2436="Out",$E2436&lt;&gt;"",$G2436&lt;&gt;""),$E2436*($G2436-IFERROR(INDEX('Products'!$E$6:$E$505,MATCH($B2436,'Products'!$A$6:$A$505,0)),0)),"")</f>
      </c>
      <c r="J2436" s="12"/>
    </row>
    <row r="2437" spans="1:10" x14ac:dyDescent="0.25">
      <c r="A2437" s="17"/>
      <c r="B2437" s="12"/>
      <c r="C2437" s="16">
        <f>IF($B2437="","",IFERROR(INDEX('Products'!$B$6:$B$505,MATCH($B2437,'Products'!$A$6:$A$505,0)),"Unknown code"))</f>
      </c>
      <c r="D2437" s="12"/>
      <c r="E2437" s="14"/>
      <c r="F2437" s="14"/>
      <c r="G2437" s="15">
        <f>IF(OR($B2437="",$D2437=""),"",IF($F2437&lt;&gt;"",$F2437,IFERROR(IF($D2437="In",INDEX('Products'!$E$6:$E$505,MATCH($B2437,'Products'!$A$6:$A$505,0)),INDEX('Products'!$F$6:$F$505,MATCH($B2437,'Products'!$A$6:$A$505,0))),"")))</f>
      </c>
      <c r="H2437" s="15">
        <f>IF(OR($E2437="",$G2437=""),"",$E2437*$G2437)</f>
      </c>
      <c r="I2437" s="15">
        <f>IF(AND($D2437="Out",$E2437&lt;&gt;"",$G2437&lt;&gt;""),$E2437*($G2437-IFERROR(INDEX('Products'!$E$6:$E$505,MATCH($B2437,'Products'!$A$6:$A$505,0)),0)),"")</f>
      </c>
      <c r="J2437" s="12"/>
    </row>
    <row r="2438" spans="1:10" x14ac:dyDescent="0.25">
      <c r="A2438" s="17"/>
      <c r="B2438" s="12"/>
      <c r="C2438" s="16">
        <f>IF($B2438="","",IFERROR(INDEX('Products'!$B$6:$B$505,MATCH($B2438,'Products'!$A$6:$A$505,0)),"Unknown code"))</f>
      </c>
      <c r="D2438" s="12"/>
      <c r="E2438" s="14"/>
      <c r="F2438" s="14"/>
      <c r="G2438" s="15">
        <f>IF(OR($B2438="",$D2438=""),"",IF($F2438&lt;&gt;"",$F2438,IFERROR(IF($D2438="In",INDEX('Products'!$E$6:$E$505,MATCH($B2438,'Products'!$A$6:$A$505,0)),INDEX('Products'!$F$6:$F$505,MATCH($B2438,'Products'!$A$6:$A$505,0))),"")))</f>
      </c>
      <c r="H2438" s="15">
        <f>IF(OR($E2438="",$G2438=""),"",$E2438*$G2438)</f>
      </c>
      <c r="I2438" s="15">
        <f>IF(AND($D2438="Out",$E2438&lt;&gt;"",$G2438&lt;&gt;""),$E2438*($G2438-IFERROR(INDEX('Products'!$E$6:$E$505,MATCH($B2438,'Products'!$A$6:$A$505,0)),0)),"")</f>
      </c>
      <c r="J2438" s="12"/>
    </row>
    <row r="2439" spans="1:10" x14ac:dyDescent="0.25">
      <c r="A2439" s="17"/>
      <c r="B2439" s="12"/>
      <c r="C2439" s="16">
        <f>IF($B2439="","",IFERROR(INDEX('Products'!$B$6:$B$505,MATCH($B2439,'Products'!$A$6:$A$505,0)),"Unknown code"))</f>
      </c>
      <c r="D2439" s="12"/>
      <c r="E2439" s="14"/>
      <c r="F2439" s="14"/>
      <c r="G2439" s="15">
        <f>IF(OR($B2439="",$D2439=""),"",IF($F2439&lt;&gt;"",$F2439,IFERROR(IF($D2439="In",INDEX('Products'!$E$6:$E$505,MATCH($B2439,'Products'!$A$6:$A$505,0)),INDEX('Products'!$F$6:$F$505,MATCH($B2439,'Products'!$A$6:$A$505,0))),"")))</f>
      </c>
      <c r="H2439" s="15">
        <f>IF(OR($E2439="",$G2439=""),"",$E2439*$G2439)</f>
      </c>
      <c r="I2439" s="15">
        <f>IF(AND($D2439="Out",$E2439&lt;&gt;"",$G2439&lt;&gt;""),$E2439*($G2439-IFERROR(INDEX('Products'!$E$6:$E$505,MATCH($B2439,'Products'!$A$6:$A$505,0)),0)),"")</f>
      </c>
      <c r="J2439" s="12"/>
    </row>
    <row r="2440" spans="1:10" x14ac:dyDescent="0.25">
      <c r="A2440" s="17"/>
      <c r="B2440" s="12"/>
      <c r="C2440" s="16">
        <f>IF($B2440="","",IFERROR(INDEX('Products'!$B$6:$B$505,MATCH($B2440,'Products'!$A$6:$A$505,0)),"Unknown code"))</f>
      </c>
      <c r="D2440" s="12"/>
      <c r="E2440" s="14"/>
      <c r="F2440" s="14"/>
      <c r="G2440" s="15">
        <f>IF(OR($B2440="",$D2440=""),"",IF($F2440&lt;&gt;"",$F2440,IFERROR(IF($D2440="In",INDEX('Products'!$E$6:$E$505,MATCH($B2440,'Products'!$A$6:$A$505,0)),INDEX('Products'!$F$6:$F$505,MATCH($B2440,'Products'!$A$6:$A$505,0))),"")))</f>
      </c>
      <c r="H2440" s="15">
        <f>IF(OR($E2440="",$G2440=""),"",$E2440*$G2440)</f>
      </c>
      <c r="I2440" s="15">
        <f>IF(AND($D2440="Out",$E2440&lt;&gt;"",$G2440&lt;&gt;""),$E2440*($G2440-IFERROR(INDEX('Products'!$E$6:$E$505,MATCH($B2440,'Products'!$A$6:$A$505,0)),0)),"")</f>
      </c>
      <c r="J2440" s="12"/>
    </row>
    <row r="2441" spans="1:10" x14ac:dyDescent="0.25">
      <c r="A2441" s="17"/>
      <c r="B2441" s="12"/>
      <c r="C2441" s="16">
        <f>IF($B2441="","",IFERROR(INDEX('Products'!$B$6:$B$505,MATCH($B2441,'Products'!$A$6:$A$505,0)),"Unknown code"))</f>
      </c>
      <c r="D2441" s="12"/>
      <c r="E2441" s="14"/>
      <c r="F2441" s="14"/>
      <c r="G2441" s="15">
        <f>IF(OR($B2441="",$D2441=""),"",IF($F2441&lt;&gt;"",$F2441,IFERROR(IF($D2441="In",INDEX('Products'!$E$6:$E$505,MATCH($B2441,'Products'!$A$6:$A$505,0)),INDEX('Products'!$F$6:$F$505,MATCH($B2441,'Products'!$A$6:$A$505,0))),"")))</f>
      </c>
      <c r="H2441" s="15">
        <f>IF(OR($E2441="",$G2441=""),"",$E2441*$G2441)</f>
      </c>
      <c r="I2441" s="15">
        <f>IF(AND($D2441="Out",$E2441&lt;&gt;"",$G2441&lt;&gt;""),$E2441*($G2441-IFERROR(INDEX('Products'!$E$6:$E$505,MATCH($B2441,'Products'!$A$6:$A$505,0)),0)),"")</f>
      </c>
      <c r="J2441" s="12"/>
    </row>
    <row r="2442" spans="1:10" x14ac:dyDescent="0.25">
      <c r="A2442" s="17"/>
      <c r="B2442" s="12"/>
      <c r="C2442" s="16">
        <f>IF($B2442="","",IFERROR(INDEX('Products'!$B$6:$B$505,MATCH($B2442,'Products'!$A$6:$A$505,0)),"Unknown code"))</f>
      </c>
      <c r="D2442" s="12"/>
      <c r="E2442" s="14"/>
      <c r="F2442" s="14"/>
      <c r="G2442" s="15">
        <f>IF(OR($B2442="",$D2442=""),"",IF($F2442&lt;&gt;"",$F2442,IFERROR(IF($D2442="In",INDEX('Products'!$E$6:$E$505,MATCH($B2442,'Products'!$A$6:$A$505,0)),INDEX('Products'!$F$6:$F$505,MATCH($B2442,'Products'!$A$6:$A$505,0))),"")))</f>
      </c>
      <c r="H2442" s="15">
        <f>IF(OR($E2442="",$G2442=""),"",$E2442*$G2442)</f>
      </c>
      <c r="I2442" s="15">
        <f>IF(AND($D2442="Out",$E2442&lt;&gt;"",$G2442&lt;&gt;""),$E2442*($G2442-IFERROR(INDEX('Products'!$E$6:$E$505,MATCH($B2442,'Products'!$A$6:$A$505,0)),0)),"")</f>
      </c>
      <c r="J2442" s="12"/>
    </row>
    <row r="2443" spans="1:10" x14ac:dyDescent="0.25">
      <c r="A2443" s="17"/>
      <c r="B2443" s="12"/>
      <c r="C2443" s="16">
        <f>IF($B2443="","",IFERROR(INDEX('Products'!$B$6:$B$505,MATCH($B2443,'Products'!$A$6:$A$505,0)),"Unknown code"))</f>
      </c>
      <c r="D2443" s="12"/>
      <c r="E2443" s="14"/>
      <c r="F2443" s="14"/>
      <c r="G2443" s="15">
        <f>IF(OR($B2443="",$D2443=""),"",IF($F2443&lt;&gt;"",$F2443,IFERROR(IF($D2443="In",INDEX('Products'!$E$6:$E$505,MATCH($B2443,'Products'!$A$6:$A$505,0)),INDEX('Products'!$F$6:$F$505,MATCH($B2443,'Products'!$A$6:$A$505,0))),"")))</f>
      </c>
      <c r="H2443" s="15">
        <f>IF(OR($E2443="",$G2443=""),"",$E2443*$G2443)</f>
      </c>
      <c r="I2443" s="15">
        <f>IF(AND($D2443="Out",$E2443&lt;&gt;"",$G2443&lt;&gt;""),$E2443*($G2443-IFERROR(INDEX('Products'!$E$6:$E$505,MATCH($B2443,'Products'!$A$6:$A$505,0)),0)),"")</f>
      </c>
      <c r="J2443" s="12"/>
    </row>
    <row r="2444" spans="1:10" x14ac:dyDescent="0.25">
      <c r="A2444" s="17"/>
      <c r="B2444" s="12"/>
      <c r="C2444" s="16">
        <f>IF($B2444="","",IFERROR(INDEX('Products'!$B$6:$B$505,MATCH($B2444,'Products'!$A$6:$A$505,0)),"Unknown code"))</f>
      </c>
      <c r="D2444" s="12"/>
      <c r="E2444" s="14"/>
      <c r="F2444" s="14"/>
      <c r="G2444" s="15">
        <f>IF(OR($B2444="",$D2444=""),"",IF($F2444&lt;&gt;"",$F2444,IFERROR(IF($D2444="In",INDEX('Products'!$E$6:$E$505,MATCH($B2444,'Products'!$A$6:$A$505,0)),INDEX('Products'!$F$6:$F$505,MATCH($B2444,'Products'!$A$6:$A$505,0))),"")))</f>
      </c>
      <c r="H2444" s="15">
        <f>IF(OR($E2444="",$G2444=""),"",$E2444*$G2444)</f>
      </c>
      <c r="I2444" s="15">
        <f>IF(AND($D2444="Out",$E2444&lt;&gt;"",$G2444&lt;&gt;""),$E2444*($G2444-IFERROR(INDEX('Products'!$E$6:$E$505,MATCH($B2444,'Products'!$A$6:$A$505,0)),0)),"")</f>
      </c>
      <c r="J2444" s="12"/>
    </row>
    <row r="2445" spans="1:10" x14ac:dyDescent="0.25">
      <c r="A2445" s="17"/>
      <c r="B2445" s="12"/>
      <c r="C2445" s="16">
        <f>IF($B2445="","",IFERROR(INDEX('Products'!$B$6:$B$505,MATCH($B2445,'Products'!$A$6:$A$505,0)),"Unknown code"))</f>
      </c>
      <c r="D2445" s="12"/>
      <c r="E2445" s="14"/>
      <c r="F2445" s="14"/>
      <c r="G2445" s="15">
        <f>IF(OR($B2445="",$D2445=""),"",IF($F2445&lt;&gt;"",$F2445,IFERROR(IF($D2445="In",INDEX('Products'!$E$6:$E$505,MATCH($B2445,'Products'!$A$6:$A$505,0)),INDEX('Products'!$F$6:$F$505,MATCH($B2445,'Products'!$A$6:$A$505,0))),"")))</f>
      </c>
      <c r="H2445" s="15">
        <f>IF(OR($E2445="",$G2445=""),"",$E2445*$G2445)</f>
      </c>
      <c r="I2445" s="15">
        <f>IF(AND($D2445="Out",$E2445&lt;&gt;"",$G2445&lt;&gt;""),$E2445*($G2445-IFERROR(INDEX('Products'!$E$6:$E$505,MATCH($B2445,'Products'!$A$6:$A$505,0)),0)),"")</f>
      </c>
      <c r="J2445" s="12"/>
    </row>
    <row r="2446" spans="1:10" x14ac:dyDescent="0.25">
      <c r="A2446" s="17"/>
      <c r="B2446" s="12"/>
      <c r="C2446" s="16">
        <f>IF($B2446="","",IFERROR(INDEX('Products'!$B$6:$B$505,MATCH($B2446,'Products'!$A$6:$A$505,0)),"Unknown code"))</f>
      </c>
      <c r="D2446" s="12"/>
      <c r="E2446" s="14"/>
      <c r="F2446" s="14"/>
      <c r="G2446" s="15">
        <f>IF(OR($B2446="",$D2446=""),"",IF($F2446&lt;&gt;"",$F2446,IFERROR(IF($D2446="In",INDEX('Products'!$E$6:$E$505,MATCH($B2446,'Products'!$A$6:$A$505,0)),INDEX('Products'!$F$6:$F$505,MATCH($B2446,'Products'!$A$6:$A$505,0))),"")))</f>
      </c>
      <c r="H2446" s="15">
        <f>IF(OR($E2446="",$G2446=""),"",$E2446*$G2446)</f>
      </c>
      <c r="I2446" s="15">
        <f>IF(AND($D2446="Out",$E2446&lt;&gt;"",$G2446&lt;&gt;""),$E2446*($G2446-IFERROR(INDEX('Products'!$E$6:$E$505,MATCH($B2446,'Products'!$A$6:$A$505,0)),0)),"")</f>
      </c>
      <c r="J2446" s="12"/>
    </row>
    <row r="2447" spans="1:10" x14ac:dyDescent="0.25">
      <c r="A2447" s="17"/>
      <c r="B2447" s="12"/>
      <c r="C2447" s="16">
        <f>IF($B2447="","",IFERROR(INDEX('Products'!$B$6:$B$505,MATCH($B2447,'Products'!$A$6:$A$505,0)),"Unknown code"))</f>
      </c>
      <c r="D2447" s="12"/>
      <c r="E2447" s="14"/>
      <c r="F2447" s="14"/>
      <c r="G2447" s="15">
        <f>IF(OR($B2447="",$D2447=""),"",IF($F2447&lt;&gt;"",$F2447,IFERROR(IF($D2447="In",INDEX('Products'!$E$6:$E$505,MATCH($B2447,'Products'!$A$6:$A$505,0)),INDEX('Products'!$F$6:$F$505,MATCH($B2447,'Products'!$A$6:$A$505,0))),"")))</f>
      </c>
      <c r="H2447" s="15">
        <f>IF(OR($E2447="",$G2447=""),"",$E2447*$G2447)</f>
      </c>
      <c r="I2447" s="15">
        <f>IF(AND($D2447="Out",$E2447&lt;&gt;"",$G2447&lt;&gt;""),$E2447*($G2447-IFERROR(INDEX('Products'!$E$6:$E$505,MATCH($B2447,'Products'!$A$6:$A$505,0)),0)),"")</f>
      </c>
      <c r="J2447" s="12"/>
    </row>
    <row r="2448" spans="1:10" x14ac:dyDescent="0.25">
      <c r="A2448" s="17"/>
      <c r="B2448" s="12"/>
      <c r="C2448" s="16">
        <f>IF($B2448="","",IFERROR(INDEX('Products'!$B$6:$B$505,MATCH($B2448,'Products'!$A$6:$A$505,0)),"Unknown code"))</f>
      </c>
      <c r="D2448" s="12"/>
      <c r="E2448" s="14"/>
      <c r="F2448" s="14"/>
      <c r="G2448" s="15">
        <f>IF(OR($B2448="",$D2448=""),"",IF($F2448&lt;&gt;"",$F2448,IFERROR(IF($D2448="In",INDEX('Products'!$E$6:$E$505,MATCH($B2448,'Products'!$A$6:$A$505,0)),INDEX('Products'!$F$6:$F$505,MATCH($B2448,'Products'!$A$6:$A$505,0))),"")))</f>
      </c>
      <c r="H2448" s="15">
        <f>IF(OR($E2448="",$G2448=""),"",$E2448*$G2448)</f>
      </c>
      <c r="I2448" s="15">
        <f>IF(AND($D2448="Out",$E2448&lt;&gt;"",$G2448&lt;&gt;""),$E2448*($G2448-IFERROR(INDEX('Products'!$E$6:$E$505,MATCH($B2448,'Products'!$A$6:$A$505,0)),0)),"")</f>
      </c>
      <c r="J2448" s="12"/>
    </row>
    <row r="2449" spans="1:10" x14ac:dyDescent="0.25">
      <c r="A2449" s="17"/>
      <c r="B2449" s="12"/>
      <c r="C2449" s="16">
        <f>IF($B2449="","",IFERROR(INDEX('Products'!$B$6:$B$505,MATCH($B2449,'Products'!$A$6:$A$505,0)),"Unknown code"))</f>
      </c>
      <c r="D2449" s="12"/>
      <c r="E2449" s="14"/>
      <c r="F2449" s="14"/>
      <c r="G2449" s="15">
        <f>IF(OR($B2449="",$D2449=""),"",IF($F2449&lt;&gt;"",$F2449,IFERROR(IF($D2449="In",INDEX('Products'!$E$6:$E$505,MATCH($B2449,'Products'!$A$6:$A$505,0)),INDEX('Products'!$F$6:$F$505,MATCH($B2449,'Products'!$A$6:$A$505,0))),"")))</f>
      </c>
      <c r="H2449" s="15">
        <f>IF(OR($E2449="",$G2449=""),"",$E2449*$G2449)</f>
      </c>
      <c r="I2449" s="15">
        <f>IF(AND($D2449="Out",$E2449&lt;&gt;"",$G2449&lt;&gt;""),$E2449*($G2449-IFERROR(INDEX('Products'!$E$6:$E$505,MATCH($B2449,'Products'!$A$6:$A$505,0)),0)),"")</f>
      </c>
      <c r="J2449" s="12"/>
    </row>
    <row r="2450" spans="1:10" x14ac:dyDescent="0.25">
      <c r="A2450" s="17"/>
      <c r="B2450" s="12"/>
      <c r="C2450" s="16">
        <f>IF($B2450="","",IFERROR(INDEX('Products'!$B$6:$B$505,MATCH($B2450,'Products'!$A$6:$A$505,0)),"Unknown code"))</f>
      </c>
      <c r="D2450" s="12"/>
      <c r="E2450" s="14"/>
      <c r="F2450" s="14"/>
      <c r="G2450" s="15">
        <f>IF(OR($B2450="",$D2450=""),"",IF($F2450&lt;&gt;"",$F2450,IFERROR(IF($D2450="In",INDEX('Products'!$E$6:$E$505,MATCH($B2450,'Products'!$A$6:$A$505,0)),INDEX('Products'!$F$6:$F$505,MATCH($B2450,'Products'!$A$6:$A$505,0))),"")))</f>
      </c>
      <c r="H2450" s="15">
        <f>IF(OR($E2450="",$G2450=""),"",$E2450*$G2450)</f>
      </c>
      <c r="I2450" s="15">
        <f>IF(AND($D2450="Out",$E2450&lt;&gt;"",$G2450&lt;&gt;""),$E2450*($G2450-IFERROR(INDEX('Products'!$E$6:$E$505,MATCH($B2450,'Products'!$A$6:$A$505,0)),0)),"")</f>
      </c>
      <c r="J2450" s="12"/>
    </row>
    <row r="2451" spans="1:10" x14ac:dyDescent="0.25">
      <c r="A2451" s="17"/>
      <c r="B2451" s="12"/>
      <c r="C2451" s="16">
        <f>IF($B2451="","",IFERROR(INDEX('Products'!$B$6:$B$505,MATCH($B2451,'Products'!$A$6:$A$505,0)),"Unknown code"))</f>
      </c>
      <c r="D2451" s="12"/>
      <c r="E2451" s="14"/>
      <c r="F2451" s="14"/>
      <c r="G2451" s="15">
        <f>IF(OR($B2451="",$D2451=""),"",IF($F2451&lt;&gt;"",$F2451,IFERROR(IF($D2451="In",INDEX('Products'!$E$6:$E$505,MATCH($B2451,'Products'!$A$6:$A$505,0)),INDEX('Products'!$F$6:$F$505,MATCH($B2451,'Products'!$A$6:$A$505,0))),"")))</f>
      </c>
      <c r="H2451" s="15">
        <f>IF(OR($E2451="",$G2451=""),"",$E2451*$G2451)</f>
      </c>
      <c r="I2451" s="15">
        <f>IF(AND($D2451="Out",$E2451&lt;&gt;"",$G2451&lt;&gt;""),$E2451*($G2451-IFERROR(INDEX('Products'!$E$6:$E$505,MATCH($B2451,'Products'!$A$6:$A$505,0)),0)),"")</f>
      </c>
      <c r="J2451" s="12"/>
    </row>
    <row r="2452" spans="1:10" x14ac:dyDescent="0.25">
      <c r="A2452" s="17"/>
      <c r="B2452" s="12"/>
      <c r="C2452" s="16">
        <f>IF($B2452="","",IFERROR(INDEX('Products'!$B$6:$B$505,MATCH($B2452,'Products'!$A$6:$A$505,0)),"Unknown code"))</f>
      </c>
      <c r="D2452" s="12"/>
      <c r="E2452" s="14"/>
      <c r="F2452" s="14"/>
      <c r="G2452" s="15">
        <f>IF(OR($B2452="",$D2452=""),"",IF($F2452&lt;&gt;"",$F2452,IFERROR(IF($D2452="In",INDEX('Products'!$E$6:$E$505,MATCH($B2452,'Products'!$A$6:$A$505,0)),INDEX('Products'!$F$6:$F$505,MATCH($B2452,'Products'!$A$6:$A$505,0))),"")))</f>
      </c>
      <c r="H2452" s="15">
        <f>IF(OR($E2452="",$G2452=""),"",$E2452*$G2452)</f>
      </c>
      <c r="I2452" s="15">
        <f>IF(AND($D2452="Out",$E2452&lt;&gt;"",$G2452&lt;&gt;""),$E2452*($G2452-IFERROR(INDEX('Products'!$E$6:$E$505,MATCH($B2452,'Products'!$A$6:$A$505,0)),0)),"")</f>
      </c>
      <c r="J2452" s="12"/>
    </row>
    <row r="2453" spans="1:10" x14ac:dyDescent="0.25">
      <c r="A2453" s="17"/>
      <c r="B2453" s="12"/>
      <c r="C2453" s="16">
        <f>IF($B2453="","",IFERROR(INDEX('Products'!$B$6:$B$505,MATCH($B2453,'Products'!$A$6:$A$505,0)),"Unknown code"))</f>
      </c>
      <c r="D2453" s="12"/>
      <c r="E2453" s="14"/>
      <c r="F2453" s="14"/>
      <c r="G2453" s="15">
        <f>IF(OR($B2453="",$D2453=""),"",IF($F2453&lt;&gt;"",$F2453,IFERROR(IF($D2453="In",INDEX('Products'!$E$6:$E$505,MATCH($B2453,'Products'!$A$6:$A$505,0)),INDEX('Products'!$F$6:$F$505,MATCH($B2453,'Products'!$A$6:$A$505,0))),"")))</f>
      </c>
      <c r="H2453" s="15">
        <f>IF(OR($E2453="",$G2453=""),"",$E2453*$G2453)</f>
      </c>
      <c r="I2453" s="15">
        <f>IF(AND($D2453="Out",$E2453&lt;&gt;"",$G2453&lt;&gt;""),$E2453*($G2453-IFERROR(INDEX('Products'!$E$6:$E$505,MATCH($B2453,'Products'!$A$6:$A$505,0)),0)),"")</f>
      </c>
      <c r="J2453" s="12"/>
    </row>
    <row r="2454" spans="1:10" x14ac:dyDescent="0.25">
      <c r="A2454" s="17"/>
      <c r="B2454" s="12"/>
      <c r="C2454" s="16">
        <f>IF($B2454="","",IFERROR(INDEX('Products'!$B$6:$B$505,MATCH($B2454,'Products'!$A$6:$A$505,0)),"Unknown code"))</f>
      </c>
      <c r="D2454" s="12"/>
      <c r="E2454" s="14"/>
      <c r="F2454" s="14"/>
      <c r="G2454" s="15">
        <f>IF(OR($B2454="",$D2454=""),"",IF($F2454&lt;&gt;"",$F2454,IFERROR(IF($D2454="In",INDEX('Products'!$E$6:$E$505,MATCH($B2454,'Products'!$A$6:$A$505,0)),INDEX('Products'!$F$6:$F$505,MATCH($B2454,'Products'!$A$6:$A$505,0))),"")))</f>
      </c>
      <c r="H2454" s="15">
        <f>IF(OR($E2454="",$G2454=""),"",$E2454*$G2454)</f>
      </c>
      <c r="I2454" s="15">
        <f>IF(AND($D2454="Out",$E2454&lt;&gt;"",$G2454&lt;&gt;""),$E2454*($G2454-IFERROR(INDEX('Products'!$E$6:$E$505,MATCH($B2454,'Products'!$A$6:$A$505,0)),0)),"")</f>
      </c>
      <c r="J2454" s="12"/>
    </row>
    <row r="2455" spans="1:10" x14ac:dyDescent="0.25">
      <c r="A2455" s="17"/>
      <c r="B2455" s="12"/>
      <c r="C2455" s="16">
        <f>IF($B2455="","",IFERROR(INDEX('Products'!$B$6:$B$505,MATCH($B2455,'Products'!$A$6:$A$505,0)),"Unknown code"))</f>
      </c>
      <c r="D2455" s="12"/>
      <c r="E2455" s="14"/>
      <c r="F2455" s="14"/>
      <c r="G2455" s="15">
        <f>IF(OR($B2455="",$D2455=""),"",IF($F2455&lt;&gt;"",$F2455,IFERROR(IF($D2455="In",INDEX('Products'!$E$6:$E$505,MATCH($B2455,'Products'!$A$6:$A$505,0)),INDEX('Products'!$F$6:$F$505,MATCH($B2455,'Products'!$A$6:$A$505,0))),"")))</f>
      </c>
      <c r="H2455" s="15">
        <f>IF(OR($E2455="",$G2455=""),"",$E2455*$G2455)</f>
      </c>
      <c r="I2455" s="15">
        <f>IF(AND($D2455="Out",$E2455&lt;&gt;"",$G2455&lt;&gt;""),$E2455*($G2455-IFERROR(INDEX('Products'!$E$6:$E$505,MATCH($B2455,'Products'!$A$6:$A$505,0)),0)),"")</f>
      </c>
      <c r="J2455" s="12"/>
    </row>
    <row r="2456" spans="1:10" x14ac:dyDescent="0.25">
      <c r="A2456" s="17"/>
      <c r="B2456" s="12"/>
      <c r="C2456" s="16">
        <f>IF($B2456="","",IFERROR(INDEX('Products'!$B$6:$B$505,MATCH($B2456,'Products'!$A$6:$A$505,0)),"Unknown code"))</f>
      </c>
      <c r="D2456" s="12"/>
      <c r="E2456" s="14"/>
      <c r="F2456" s="14"/>
      <c r="G2456" s="15">
        <f>IF(OR($B2456="",$D2456=""),"",IF($F2456&lt;&gt;"",$F2456,IFERROR(IF($D2456="In",INDEX('Products'!$E$6:$E$505,MATCH($B2456,'Products'!$A$6:$A$505,0)),INDEX('Products'!$F$6:$F$505,MATCH($B2456,'Products'!$A$6:$A$505,0))),"")))</f>
      </c>
      <c r="H2456" s="15">
        <f>IF(OR($E2456="",$G2456=""),"",$E2456*$G2456)</f>
      </c>
      <c r="I2456" s="15">
        <f>IF(AND($D2456="Out",$E2456&lt;&gt;"",$G2456&lt;&gt;""),$E2456*($G2456-IFERROR(INDEX('Products'!$E$6:$E$505,MATCH($B2456,'Products'!$A$6:$A$505,0)),0)),"")</f>
      </c>
      <c r="J2456" s="12"/>
    </row>
    <row r="2457" spans="1:10" x14ac:dyDescent="0.25">
      <c r="A2457" s="17"/>
      <c r="B2457" s="12"/>
      <c r="C2457" s="16">
        <f>IF($B2457="","",IFERROR(INDEX('Products'!$B$6:$B$505,MATCH($B2457,'Products'!$A$6:$A$505,0)),"Unknown code"))</f>
      </c>
      <c r="D2457" s="12"/>
      <c r="E2457" s="14"/>
      <c r="F2457" s="14"/>
      <c r="G2457" s="15">
        <f>IF(OR($B2457="",$D2457=""),"",IF($F2457&lt;&gt;"",$F2457,IFERROR(IF($D2457="In",INDEX('Products'!$E$6:$E$505,MATCH($B2457,'Products'!$A$6:$A$505,0)),INDEX('Products'!$F$6:$F$505,MATCH($B2457,'Products'!$A$6:$A$505,0))),"")))</f>
      </c>
      <c r="H2457" s="15">
        <f>IF(OR($E2457="",$G2457=""),"",$E2457*$G2457)</f>
      </c>
      <c r="I2457" s="15">
        <f>IF(AND($D2457="Out",$E2457&lt;&gt;"",$G2457&lt;&gt;""),$E2457*($G2457-IFERROR(INDEX('Products'!$E$6:$E$505,MATCH($B2457,'Products'!$A$6:$A$505,0)),0)),"")</f>
      </c>
      <c r="J2457" s="12"/>
    </row>
    <row r="2458" spans="1:10" x14ac:dyDescent="0.25">
      <c r="A2458" s="17"/>
      <c r="B2458" s="12"/>
      <c r="C2458" s="16">
        <f>IF($B2458="","",IFERROR(INDEX('Products'!$B$6:$B$505,MATCH($B2458,'Products'!$A$6:$A$505,0)),"Unknown code"))</f>
      </c>
      <c r="D2458" s="12"/>
      <c r="E2458" s="14"/>
      <c r="F2458" s="14"/>
      <c r="G2458" s="15">
        <f>IF(OR($B2458="",$D2458=""),"",IF($F2458&lt;&gt;"",$F2458,IFERROR(IF($D2458="In",INDEX('Products'!$E$6:$E$505,MATCH($B2458,'Products'!$A$6:$A$505,0)),INDEX('Products'!$F$6:$F$505,MATCH($B2458,'Products'!$A$6:$A$505,0))),"")))</f>
      </c>
      <c r="H2458" s="15">
        <f>IF(OR($E2458="",$G2458=""),"",$E2458*$G2458)</f>
      </c>
      <c r="I2458" s="15">
        <f>IF(AND($D2458="Out",$E2458&lt;&gt;"",$G2458&lt;&gt;""),$E2458*($G2458-IFERROR(INDEX('Products'!$E$6:$E$505,MATCH($B2458,'Products'!$A$6:$A$505,0)),0)),"")</f>
      </c>
      <c r="J2458" s="12"/>
    </row>
    <row r="2459" spans="1:10" x14ac:dyDescent="0.25">
      <c r="A2459" s="17"/>
      <c r="B2459" s="12"/>
      <c r="C2459" s="16">
        <f>IF($B2459="","",IFERROR(INDEX('Products'!$B$6:$B$505,MATCH($B2459,'Products'!$A$6:$A$505,0)),"Unknown code"))</f>
      </c>
      <c r="D2459" s="12"/>
      <c r="E2459" s="14"/>
      <c r="F2459" s="14"/>
      <c r="G2459" s="15">
        <f>IF(OR($B2459="",$D2459=""),"",IF($F2459&lt;&gt;"",$F2459,IFERROR(IF($D2459="In",INDEX('Products'!$E$6:$E$505,MATCH($B2459,'Products'!$A$6:$A$505,0)),INDEX('Products'!$F$6:$F$505,MATCH($B2459,'Products'!$A$6:$A$505,0))),"")))</f>
      </c>
      <c r="H2459" s="15">
        <f>IF(OR($E2459="",$G2459=""),"",$E2459*$G2459)</f>
      </c>
      <c r="I2459" s="15">
        <f>IF(AND($D2459="Out",$E2459&lt;&gt;"",$G2459&lt;&gt;""),$E2459*($G2459-IFERROR(INDEX('Products'!$E$6:$E$505,MATCH($B2459,'Products'!$A$6:$A$505,0)),0)),"")</f>
      </c>
      <c r="J2459" s="12"/>
    </row>
    <row r="2460" spans="1:10" x14ac:dyDescent="0.25">
      <c r="A2460" s="17"/>
      <c r="B2460" s="12"/>
      <c r="C2460" s="16">
        <f>IF($B2460="","",IFERROR(INDEX('Products'!$B$6:$B$505,MATCH($B2460,'Products'!$A$6:$A$505,0)),"Unknown code"))</f>
      </c>
      <c r="D2460" s="12"/>
      <c r="E2460" s="14"/>
      <c r="F2460" s="14"/>
      <c r="G2460" s="15">
        <f>IF(OR($B2460="",$D2460=""),"",IF($F2460&lt;&gt;"",$F2460,IFERROR(IF($D2460="In",INDEX('Products'!$E$6:$E$505,MATCH($B2460,'Products'!$A$6:$A$505,0)),INDEX('Products'!$F$6:$F$505,MATCH($B2460,'Products'!$A$6:$A$505,0))),"")))</f>
      </c>
      <c r="H2460" s="15">
        <f>IF(OR($E2460="",$G2460=""),"",$E2460*$G2460)</f>
      </c>
      <c r="I2460" s="15">
        <f>IF(AND($D2460="Out",$E2460&lt;&gt;"",$G2460&lt;&gt;""),$E2460*($G2460-IFERROR(INDEX('Products'!$E$6:$E$505,MATCH($B2460,'Products'!$A$6:$A$505,0)),0)),"")</f>
      </c>
      <c r="J2460" s="12"/>
    </row>
    <row r="2461" spans="1:10" x14ac:dyDescent="0.25">
      <c r="A2461" s="17"/>
      <c r="B2461" s="12"/>
      <c r="C2461" s="16">
        <f>IF($B2461="","",IFERROR(INDEX('Products'!$B$6:$B$505,MATCH($B2461,'Products'!$A$6:$A$505,0)),"Unknown code"))</f>
      </c>
      <c r="D2461" s="12"/>
      <c r="E2461" s="14"/>
      <c r="F2461" s="14"/>
      <c r="G2461" s="15">
        <f>IF(OR($B2461="",$D2461=""),"",IF($F2461&lt;&gt;"",$F2461,IFERROR(IF($D2461="In",INDEX('Products'!$E$6:$E$505,MATCH($B2461,'Products'!$A$6:$A$505,0)),INDEX('Products'!$F$6:$F$505,MATCH($B2461,'Products'!$A$6:$A$505,0))),"")))</f>
      </c>
      <c r="H2461" s="15">
        <f>IF(OR($E2461="",$G2461=""),"",$E2461*$G2461)</f>
      </c>
      <c r="I2461" s="15">
        <f>IF(AND($D2461="Out",$E2461&lt;&gt;"",$G2461&lt;&gt;""),$E2461*($G2461-IFERROR(INDEX('Products'!$E$6:$E$505,MATCH($B2461,'Products'!$A$6:$A$505,0)),0)),"")</f>
      </c>
      <c r="J2461" s="12"/>
    </row>
    <row r="2462" spans="1:10" x14ac:dyDescent="0.25">
      <c r="A2462" s="17"/>
      <c r="B2462" s="12"/>
      <c r="C2462" s="16">
        <f>IF($B2462="","",IFERROR(INDEX('Products'!$B$6:$B$505,MATCH($B2462,'Products'!$A$6:$A$505,0)),"Unknown code"))</f>
      </c>
      <c r="D2462" s="12"/>
      <c r="E2462" s="14"/>
      <c r="F2462" s="14"/>
      <c r="G2462" s="15">
        <f>IF(OR($B2462="",$D2462=""),"",IF($F2462&lt;&gt;"",$F2462,IFERROR(IF($D2462="In",INDEX('Products'!$E$6:$E$505,MATCH($B2462,'Products'!$A$6:$A$505,0)),INDEX('Products'!$F$6:$F$505,MATCH($B2462,'Products'!$A$6:$A$505,0))),"")))</f>
      </c>
      <c r="H2462" s="15">
        <f>IF(OR($E2462="",$G2462=""),"",$E2462*$G2462)</f>
      </c>
      <c r="I2462" s="15">
        <f>IF(AND($D2462="Out",$E2462&lt;&gt;"",$G2462&lt;&gt;""),$E2462*($G2462-IFERROR(INDEX('Products'!$E$6:$E$505,MATCH($B2462,'Products'!$A$6:$A$505,0)),0)),"")</f>
      </c>
      <c r="J2462" s="12"/>
    </row>
    <row r="2463" spans="1:10" x14ac:dyDescent="0.25">
      <c r="A2463" s="17"/>
      <c r="B2463" s="12"/>
      <c r="C2463" s="16">
        <f>IF($B2463="","",IFERROR(INDEX('Products'!$B$6:$B$505,MATCH($B2463,'Products'!$A$6:$A$505,0)),"Unknown code"))</f>
      </c>
      <c r="D2463" s="12"/>
      <c r="E2463" s="14"/>
      <c r="F2463" s="14"/>
      <c r="G2463" s="15">
        <f>IF(OR($B2463="",$D2463=""),"",IF($F2463&lt;&gt;"",$F2463,IFERROR(IF($D2463="In",INDEX('Products'!$E$6:$E$505,MATCH($B2463,'Products'!$A$6:$A$505,0)),INDEX('Products'!$F$6:$F$505,MATCH($B2463,'Products'!$A$6:$A$505,0))),"")))</f>
      </c>
      <c r="H2463" s="15">
        <f>IF(OR($E2463="",$G2463=""),"",$E2463*$G2463)</f>
      </c>
      <c r="I2463" s="15">
        <f>IF(AND($D2463="Out",$E2463&lt;&gt;"",$G2463&lt;&gt;""),$E2463*($G2463-IFERROR(INDEX('Products'!$E$6:$E$505,MATCH($B2463,'Products'!$A$6:$A$505,0)),0)),"")</f>
      </c>
      <c r="J2463" s="12"/>
    </row>
    <row r="2464" spans="1:10" x14ac:dyDescent="0.25">
      <c r="A2464" s="17"/>
      <c r="B2464" s="12"/>
      <c r="C2464" s="16">
        <f>IF($B2464="","",IFERROR(INDEX('Products'!$B$6:$B$505,MATCH($B2464,'Products'!$A$6:$A$505,0)),"Unknown code"))</f>
      </c>
      <c r="D2464" s="12"/>
      <c r="E2464" s="14"/>
      <c r="F2464" s="14"/>
      <c r="G2464" s="15">
        <f>IF(OR($B2464="",$D2464=""),"",IF($F2464&lt;&gt;"",$F2464,IFERROR(IF($D2464="In",INDEX('Products'!$E$6:$E$505,MATCH($B2464,'Products'!$A$6:$A$505,0)),INDEX('Products'!$F$6:$F$505,MATCH($B2464,'Products'!$A$6:$A$505,0))),"")))</f>
      </c>
      <c r="H2464" s="15">
        <f>IF(OR($E2464="",$G2464=""),"",$E2464*$G2464)</f>
      </c>
      <c r="I2464" s="15">
        <f>IF(AND($D2464="Out",$E2464&lt;&gt;"",$G2464&lt;&gt;""),$E2464*($G2464-IFERROR(INDEX('Products'!$E$6:$E$505,MATCH($B2464,'Products'!$A$6:$A$505,0)),0)),"")</f>
      </c>
      <c r="J2464" s="12"/>
    </row>
    <row r="2465" spans="1:10" x14ac:dyDescent="0.25">
      <c r="A2465" s="17"/>
      <c r="B2465" s="12"/>
      <c r="C2465" s="16">
        <f>IF($B2465="","",IFERROR(INDEX('Products'!$B$6:$B$505,MATCH($B2465,'Products'!$A$6:$A$505,0)),"Unknown code"))</f>
      </c>
      <c r="D2465" s="12"/>
      <c r="E2465" s="14"/>
      <c r="F2465" s="14"/>
      <c r="G2465" s="15">
        <f>IF(OR($B2465="",$D2465=""),"",IF($F2465&lt;&gt;"",$F2465,IFERROR(IF($D2465="In",INDEX('Products'!$E$6:$E$505,MATCH($B2465,'Products'!$A$6:$A$505,0)),INDEX('Products'!$F$6:$F$505,MATCH($B2465,'Products'!$A$6:$A$505,0))),"")))</f>
      </c>
      <c r="H2465" s="15">
        <f>IF(OR($E2465="",$G2465=""),"",$E2465*$G2465)</f>
      </c>
      <c r="I2465" s="15">
        <f>IF(AND($D2465="Out",$E2465&lt;&gt;"",$G2465&lt;&gt;""),$E2465*($G2465-IFERROR(INDEX('Products'!$E$6:$E$505,MATCH($B2465,'Products'!$A$6:$A$505,0)),0)),"")</f>
      </c>
      <c r="J2465" s="12"/>
    </row>
    <row r="2466" spans="1:10" x14ac:dyDescent="0.25">
      <c r="A2466" s="17"/>
      <c r="B2466" s="12"/>
      <c r="C2466" s="16">
        <f>IF($B2466="","",IFERROR(INDEX('Products'!$B$6:$B$505,MATCH($B2466,'Products'!$A$6:$A$505,0)),"Unknown code"))</f>
      </c>
      <c r="D2466" s="12"/>
      <c r="E2466" s="14"/>
      <c r="F2466" s="14"/>
      <c r="G2466" s="15">
        <f>IF(OR($B2466="",$D2466=""),"",IF($F2466&lt;&gt;"",$F2466,IFERROR(IF($D2466="In",INDEX('Products'!$E$6:$E$505,MATCH($B2466,'Products'!$A$6:$A$505,0)),INDEX('Products'!$F$6:$F$505,MATCH($B2466,'Products'!$A$6:$A$505,0))),"")))</f>
      </c>
      <c r="H2466" s="15">
        <f>IF(OR($E2466="",$G2466=""),"",$E2466*$G2466)</f>
      </c>
      <c r="I2466" s="15">
        <f>IF(AND($D2466="Out",$E2466&lt;&gt;"",$G2466&lt;&gt;""),$E2466*($G2466-IFERROR(INDEX('Products'!$E$6:$E$505,MATCH($B2466,'Products'!$A$6:$A$505,0)),0)),"")</f>
      </c>
      <c r="J2466" s="12"/>
    </row>
    <row r="2467" spans="1:10" x14ac:dyDescent="0.25">
      <c r="A2467" s="17"/>
      <c r="B2467" s="12"/>
      <c r="C2467" s="16">
        <f>IF($B2467="","",IFERROR(INDEX('Products'!$B$6:$B$505,MATCH($B2467,'Products'!$A$6:$A$505,0)),"Unknown code"))</f>
      </c>
      <c r="D2467" s="12"/>
      <c r="E2467" s="14"/>
      <c r="F2467" s="14"/>
      <c r="G2467" s="15">
        <f>IF(OR($B2467="",$D2467=""),"",IF($F2467&lt;&gt;"",$F2467,IFERROR(IF($D2467="In",INDEX('Products'!$E$6:$E$505,MATCH($B2467,'Products'!$A$6:$A$505,0)),INDEX('Products'!$F$6:$F$505,MATCH($B2467,'Products'!$A$6:$A$505,0))),"")))</f>
      </c>
      <c r="H2467" s="15">
        <f>IF(OR($E2467="",$G2467=""),"",$E2467*$G2467)</f>
      </c>
      <c r="I2467" s="15">
        <f>IF(AND($D2467="Out",$E2467&lt;&gt;"",$G2467&lt;&gt;""),$E2467*($G2467-IFERROR(INDEX('Products'!$E$6:$E$505,MATCH($B2467,'Products'!$A$6:$A$505,0)),0)),"")</f>
      </c>
      <c r="J2467" s="12"/>
    </row>
    <row r="2468" spans="1:10" x14ac:dyDescent="0.25">
      <c r="A2468" s="17"/>
      <c r="B2468" s="12"/>
      <c r="C2468" s="16">
        <f>IF($B2468="","",IFERROR(INDEX('Products'!$B$6:$B$505,MATCH($B2468,'Products'!$A$6:$A$505,0)),"Unknown code"))</f>
      </c>
      <c r="D2468" s="12"/>
      <c r="E2468" s="14"/>
      <c r="F2468" s="14"/>
      <c r="G2468" s="15">
        <f>IF(OR($B2468="",$D2468=""),"",IF($F2468&lt;&gt;"",$F2468,IFERROR(IF($D2468="In",INDEX('Products'!$E$6:$E$505,MATCH($B2468,'Products'!$A$6:$A$505,0)),INDEX('Products'!$F$6:$F$505,MATCH($B2468,'Products'!$A$6:$A$505,0))),"")))</f>
      </c>
      <c r="H2468" s="15">
        <f>IF(OR($E2468="",$G2468=""),"",$E2468*$G2468)</f>
      </c>
      <c r="I2468" s="15">
        <f>IF(AND($D2468="Out",$E2468&lt;&gt;"",$G2468&lt;&gt;""),$E2468*($G2468-IFERROR(INDEX('Products'!$E$6:$E$505,MATCH($B2468,'Products'!$A$6:$A$505,0)),0)),"")</f>
      </c>
      <c r="J2468" s="12"/>
    </row>
    <row r="2469" spans="1:10" x14ac:dyDescent="0.25">
      <c r="A2469" s="17"/>
      <c r="B2469" s="12"/>
      <c r="C2469" s="16">
        <f>IF($B2469="","",IFERROR(INDEX('Products'!$B$6:$B$505,MATCH($B2469,'Products'!$A$6:$A$505,0)),"Unknown code"))</f>
      </c>
      <c r="D2469" s="12"/>
      <c r="E2469" s="14"/>
      <c r="F2469" s="14"/>
      <c r="G2469" s="15">
        <f>IF(OR($B2469="",$D2469=""),"",IF($F2469&lt;&gt;"",$F2469,IFERROR(IF($D2469="In",INDEX('Products'!$E$6:$E$505,MATCH($B2469,'Products'!$A$6:$A$505,0)),INDEX('Products'!$F$6:$F$505,MATCH($B2469,'Products'!$A$6:$A$505,0))),"")))</f>
      </c>
      <c r="H2469" s="15">
        <f>IF(OR($E2469="",$G2469=""),"",$E2469*$G2469)</f>
      </c>
      <c r="I2469" s="15">
        <f>IF(AND($D2469="Out",$E2469&lt;&gt;"",$G2469&lt;&gt;""),$E2469*($G2469-IFERROR(INDEX('Products'!$E$6:$E$505,MATCH($B2469,'Products'!$A$6:$A$505,0)),0)),"")</f>
      </c>
      <c r="J2469" s="12"/>
    </row>
    <row r="2470" spans="1:10" x14ac:dyDescent="0.25">
      <c r="A2470" s="17"/>
      <c r="B2470" s="12"/>
      <c r="C2470" s="16">
        <f>IF($B2470="","",IFERROR(INDEX('Products'!$B$6:$B$505,MATCH($B2470,'Products'!$A$6:$A$505,0)),"Unknown code"))</f>
      </c>
      <c r="D2470" s="12"/>
      <c r="E2470" s="14"/>
      <c r="F2470" s="14"/>
      <c r="G2470" s="15">
        <f>IF(OR($B2470="",$D2470=""),"",IF($F2470&lt;&gt;"",$F2470,IFERROR(IF($D2470="In",INDEX('Products'!$E$6:$E$505,MATCH($B2470,'Products'!$A$6:$A$505,0)),INDEX('Products'!$F$6:$F$505,MATCH($B2470,'Products'!$A$6:$A$505,0))),"")))</f>
      </c>
      <c r="H2470" s="15">
        <f>IF(OR($E2470="",$G2470=""),"",$E2470*$G2470)</f>
      </c>
      <c r="I2470" s="15">
        <f>IF(AND($D2470="Out",$E2470&lt;&gt;"",$G2470&lt;&gt;""),$E2470*($G2470-IFERROR(INDEX('Products'!$E$6:$E$505,MATCH($B2470,'Products'!$A$6:$A$505,0)),0)),"")</f>
      </c>
      <c r="J2470" s="12"/>
    </row>
    <row r="2471" spans="1:10" x14ac:dyDescent="0.25">
      <c r="A2471" s="17"/>
      <c r="B2471" s="12"/>
      <c r="C2471" s="16">
        <f>IF($B2471="","",IFERROR(INDEX('Products'!$B$6:$B$505,MATCH($B2471,'Products'!$A$6:$A$505,0)),"Unknown code"))</f>
      </c>
      <c r="D2471" s="12"/>
      <c r="E2471" s="14"/>
      <c r="F2471" s="14"/>
      <c r="G2471" s="15">
        <f>IF(OR($B2471="",$D2471=""),"",IF($F2471&lt;&gt;"",$F2471,IFERROR(IF($D2471="In",INDEX('Products'!$E$6:$E$505,MATCH($B2471,'Products'!$A$6:$A$505,0)),INDEX('Products'!$F$6:$F$505,MATCH($B2471,'Products'!$A$6:$A$505,0))),"")))</f>
      </c>
      <c r="H2471" s="15">
        <f>IF(OR($E2471="",$G2471=""),"",$E2471*$G2471)</f>
      </c>
      <c r="I2471" s="15">
        <f>IF(AND($D2471="Out",$E2471&lt;&gt;"",$G2471&lt;&gt;""),$E2471*($G2471-IFERROR(INDEX('Products'!$E$6:$E$505,MATCH($B2471,'Products'!$A$6:$A$505,0)),0)),"")</f>
      </c>
      <c r="J2471" s="12"/>
    </row>
    <row r="2472" spans="1:10" x14ac:dyDescent="0.25">
      <c r="A2472" s="17"/>
      <c r="B2472" s="12"/>
      <c r="C2472" s="16">
        <f>IF($B2472="","",IFERROR(INDEX('Products'!$B$6:$B$505,MATCH($B2472,'Products'!$A$6:$A$505,0)),"Unknown code"))</f>
      </c>
      <c r="D2472" s="12"/>
      <c r="E2472" s="14"/>
      <c r="F2472" s="14"/>
      <c r="G2472" s="15">
        <f>IF(OR($B2472="",$D2472=""),"",IF($F2472&lt;&gt;"",$F2472,IFERROR(IF($D2472="In",INDEX('Products'!$E$6:$E$505,MATCH($B2472,'Products'!$A$6:$A$505,0)),INDEX('Products'!$F$6:$F$505,MATCH($B2472,'Products'!$A$6:$A$505,0))),"")))</f>
      </c>
      <c r="H2472" s="15">
        <f>IF(OR($E2472="",$G2472=""),"",$E2472*$G2472)</f>
      </c>
      <c r="I2472" s="15">
        <f>IF(AND($D2472="Out",$E2472&lt;&gt;"",$G2472&lt;&gt;""),$E2472*($G2472-IFERROR(INDEX('Products'!$E$6:$E$505,MATCH($B2472,'Products'!$A$6:$A$505,0)),0)),"")</f>
      </c>
      <c r="J2472" s="12"/>
    </row>
    <row r="2473" spans="1:10" x14ac:dyDescent="0.25">
      <c r="A2473" s="17"/>
      <c r="B2473" s="12"/>
      <c r="C2473" s="16">
        <f>IF($B2473="","",IFERROR(INDEX('Products'!$B$6:$B$505,MATCH($B2473,'Products'!$A$6:$A$505,0)),"Unknown code"))</f>
      </c>
      <c r="D2473" s="12"/>
      <c r="E2473" s="14"/>
      <c r="F2473" s="14"/>
      <c r="G2473" s="15">
        <f>IF(OR($B2473="",$D2473=""),"",IF($F2473&lt;&gt;"",$F2473,IFERROR(IF($D2473="In",INDEX('Products'!$E$6:$E$505,MATCH($B2473,'Products'!$A$6:$A$505,0)),INDEX('Products'!$F$6:$F$505,MATCH($B2473,'Products'!$A$6:$A$505,0))),"")))</f>
      </c>
      <c r="H2473" s="15">
        <f>IF(OR($E2473="",$G2473=""),"",$E2473*$G2473)</f>
      </c>
      <c r="I2473" s="15">
        <f>IF(AND($D2473="Out",$E2473&lt;&gt;"",$G2473&lt;&gt;""),$E2473*($G2473-IFERROR(INDEX('Products'!$E$6:$E$505,MATCH($B2473,'Products'!$A$6:$A$505,0)),0)),"")</f>
      </c>
      <c r="J2473" s="12"/>
    </row>
    <row r="2474" spans="1:10" x14ac:dyDescent="0.25">
      <c r="A2474" s="17"/>
      <c r="B2474" s="12"/>
      <c r="C2474" s="16">
        <f>IF($B2474="","",IFERROR(INDEX('Products'!$B$6:$B$505,MATCH($B2474,'Products'!$A$6:$A$505,0)),"Unknown code"))</f>
      </c>
      <c r="D2474" s="12"/>
      <c r="E2474" s="14"/>
      <c r="F2474" s="14"/>
      <c r="G2474" s="15">
        <f>IF(OR($B2474="",$D2474=""),"",IF($F2474&lt;&gt;"",$F2474,IFERROR(IF($D2474="In",INDEX('Products'!$E$6:$E$505,MATCH($B2474,'Products'!$A$6:$A$505,0)),INDEX('Products'!$F$6:$F$505,MATCH($B2474,'Products'!$A$6:$A$505,0))),"")))</f>
      </c>
      <c r="H2474" s="15">
        <f>IF(OR($E2474="",$G2474=""),"",$E2474*$G2474)</f>
      </c>
      <c r="I2474" s="15">
        <f>IF(AND($D2474="Out",$E2474&lt;&gt;"",$G2474&lt;&gt;""),$E2474*($G2474-IFERROR(INDEX('Products'!$E$6:$E$505,MATCH($B2474,'Products'!$A$6:$A$505,0)),0)),"")</f>
      </c>
      <c r="J2474" s="12"/>
    </row>
    <row r="2475" spans="1:10" x14ac:dyDescent="0.25">
      <c r="A2475" s="17"/>
      <c r="B2475" s="12"/>
      <c r="C2475" s="16">
        <f>IF($B2475="","",IFERROR(INDEX('Products'!$B$6:$B$505,MATCH($B2475,'Products'!$A$6:$A$505,0)),"Unknown code"))</f>
      </c>
      <c r="D2475" s="12"/>
      <c r="E2475" s="14"/>
      <c r="F2475" s="14"/>
      <c r="G2475" s="15">
        <f>IF(OR($B2475="",$D2475=""),"",IF($F2475&lt;&gt;"",$F2475,IFERROR(IF($D2475="In",INDEX('Products'!$E$6:$E$505,MATCH($B2475,'Products'!$A$6:$A$505,0)),INDEX('Products'!$F$6:$F$505,MATCH($B2475,'Products'!$A$6:$A$505,0))),"")))</f>
      </c>
      <c r="H2475" s="15">
        <f>IF(OR($E2475="",$G2475=""),"",$E2475*$G2475)</f>
      </c>
      <c r="I2475" s="15">
        <f>IF(AND($D2475="Out",$E2475&lt;&gt;"",$G2475&lt;&gt;""),$E2475*($G2475-IFERROR(INDEX('Products'!$E$6:$E$505,MATCH($B2475,'Products'!$A$6:$A$505,0)),0)),"")</f>
      </c>
      <c r="J2475" s="12"/>
    </row>
    <row r="2476" spans="1:10" x14ac:dyDescent="0.25">
      <c r="A2476" s="17"/>
      <c r="B2476" s="12"/>
      <c r="C2476" s="16">
        <f>IF($B2476="","",IFERROR(INDEX('Products'!$B$6:$B$505,MATCH($B2476,'Products'!$A$6:$A$505,0)),"Unknown code"))</f>
      </c>
      <c r="D2476" s="12"/>
      <c r="E2476" s="14"/>
      <c r="F2476" s="14"/>
      <c r="G2476" s="15">
        <f>IF(OR($B2476="",$D2476=""),"",IF($F2476&lt;&gt;"",$F2476,IFERROR(IF($D2476="In",INDEX('Products'!$E$6:$E$505,MATCH($B2476,'Products'!$A$6:$A$505,0)),INDEX('Products'!$F$6:$F$505,MATCH($B2476,'Products'!$A$6:$A$505,0))),"")))</f>
      </c>
      <c r="H2476" s="15">
        <f>IF(OR($E2476="",$G2476=""),"",$E2476*$G2476)</f>
      </c>
      <c r="I2476" s="15">
        <f>IF(AND($D2476="Out",$E2476&lt;&gt;"",$G2476&lt;&gt;""),$E2476*($G2476-IFERROR(INDEX('Products'!$E$6:$E$505,MATCH($B2476,'Products'!$A$6:$A$505,0)),0)),"")</f>
      </c>
      <c r="J2476" s="12"/>
    </row>
    <row r="2477" spans="1:10" x14ac:dyDescent="0.25">
      <c r="A2477" s="17"/>
      <c r="B2477" s="12"/>
      <c r="C2477" s="16">
        <f>IF($B2477="","",IFERROR(INDEX('Products'!$B$6:$B$505,MATCH($B2477,'Products'!$A$6:$A$505,0)),"Unknown code"))</f>
      </c>
      <c r="D2477" s="12"/>
      <c r="E2477" s="14"/>
      <c r="F2477" s="14"/>
      <c r="G2477" s="15">
        <f>IF(OR($B2477="",$D2477=""),"",IF($F2477&lt;&gt;"",$F2477,IFERROR(IF($D2477="In",INDEX('Products'!$E$6:$E$505,MATCH($B2477,'Products'!$A$6:$A$505,0)),INDEX('Products'!$F$6:$F$505,MATCH($B2477,'Products'!$A$6:$A$505,0))),"")))</f>
      </c>
      <c r="H2477" s="15">
        <f>IF(OR($E2477="",$G2477=""),"",$E2477*$G2477)</f>
      </c>
      <c r="I2477" s="15">
        <f>IF(AND($D2477="Out",$E2477&lt;&gt;"",$G2477&lt;&gt;""),$E2477*($G2477-IFERROR(INDEX('Products'!$E$6:$E$505,MATCH($B2477,'Products'!$A$6:$A$505,0)),0)),"")</f>
      </c>
      <c r="J2477" s="12"/>
    </row>
    <row r="2478" spans="1:10" x14ac:dyDescent="0.25">
      <c r="A2478" s="17"/>
      <c r="B2478" s="12"/>
      <c r="C2478" s="16">
        <f>IF($B2478="","",IFERROR(INDEX('Products'!$B$6:$B$505,MATCH($B2478,'Products'!$A$6:$A$505,0)),"Unknown code"))</f>
      </c>
      <c r="D2478" s="12"/>
      <c r="E2478" s="14"/>
      <c r="F2478" s="14"/>
      <c r="G2478" s="15">
        <f>IF(OR($B2478="",$D2478=""),"",IF($F2478&lt;&gt;"",$F2478,IFERROR(IF($D2478="In",INDEX('Products'!$E$6:$E$505,MATCH($B2478,'Products'!$A$6:$A$505,0)),INDEX('Products'!$F$6:$F$505,MATCH($B2478,'Products'!$A$6:$A$505,0))),"")))</f>
      </c>
      <c r="H2478" s="15">
        <f>IF(OR($E2478="",$G2478=""),"",$E2478*$G2478)</f>
      </c>
      <c r="I2478" s="15">
        <f>IF(AND($D2478="Out",$E2478&lt;&gt;"",$G2478&lt;&gt;""),$E2478*($G2478-IFERROR(INDEX('Products'!$E$6:$E$505,MATCH($B2478,'Products'!$A$6:$A$505,0)),0)),"")</f>
      </c>
      <c r="J2478" s="12"/>
    </row>
    <row r="2479" spans="1:10" x14ac:dyDescent="0.25">
      <c r="A2479" s="17"/>
      <c r="B2479" s="12"/>
      <c r="C2479" s="16">
        <f>IF($B2479="","",IFERROR(INDEX('Products'!$B$6:$B$505,MATCH($B2479,'Products'!$A$6:$A$505,0)),"Unknown code"))</f>
      </c>
      <c r="D2479" s="12"/>
      <c r="E2479" s="14"/>
      <c r="F2479" s="14"/>
      <c r="G2479" s="15">
        <f>IF(OR($B2479="",$D2479=""),"",IF($F2479&lt;&gt;"",$F2479,IFERROR(IF($D2479="In",INDEX('Products'!$E$6:$E$505,MATCH($B2479,'Products'!$A$6:$A$505,0)),INDEX('Products'!$F$6:$F$505,MATCH($B2479,'Products'!$A$6:$A$505,0))),"")))</f>
      </c>
      <c r="H2479" s="15">
        <f>IF(OR($E2479="",$G2479=""),"",$E2479*$G2479)</f>
      </c>
      <c r="I2479" s="15">
        <f>IF(AND($D2479="Out",$E2479&lt;&gt;"",$G2479&lt;&gt;""),$E2479*($G2479-IFERROR(INDEX('Products'!$E$6:$E$505,MATCH($B2479,'Products'!$A$6:$A$505,0)),0)),"")</f>
      </c>
      <c r="J2479" s="12"/>
    </row>
    <row r="2480" spans="1:10" x14ac:dyDescent="0.25">
      <c r="A2480" s="17"/>
      <c r="B2480" s="12"/>
      <c r="C2480" s="16">
        <f>IF($B2480="","",IFERROR(INDEX('Products'!$B$6:$B$505,MATCH($B2480,'Products'!$A$6:$A$505,0)),"Unknown code"))</f>
      </c>
      <c r="D2480" s="12"/>
      <c r="E2480" s="14"/>
      <c r="F2480" s="14"/>
      <c r="G2480" s="15">
        <f>IF(OR($B2480="",$D2480=""),"",IF($F2480&lt;&gt;"",$F2480,IFERROR(IF($D2480="In",INDEX('Products'!$E$6:$E$505,MATCH($B2480,'Products'!$A$6:$A$505,0)),INDEX('Products'!$F$6:$F$505,MATCH($B2480,'Products'!$A$6:$A$505,0))),"")))</f>
      </c>
      <c r="H2480" s="15">
        <f>IF(OR($E2480="",$G2480=""),"",$E2480*$G2480)</f>
      </c>
      <c r="I2480" s="15">
        <f>IF(AND($D2480="Out",$E2480&lt;&gt;"",$G2480&lt;&gt;""),$E2480*($G2480-IFERROR(INDEX('Products'!$E$6:$E$505,MATCH($B2480,'Products'!$A$6:$A$505,0)),0)),"")</f>
      </c>
      <c r="J2480" s="12"/>
    </row>
    <row r="2481" spans="1:10" x14ac:dyDescent="0.25">
      <c r="A2481" s="17"/>
      <c r="B2481" s="12"/>
      <c r="C2481" s="16">
        <f>IF($B2481="","",IFERROR(INDEX('Products'!$B$6:$B$505,MATCH($B2481,'Products'!$A$6:$A$505,0)),"Unknown code"))</f>
      </c>
      <c r="D2481" s="12"/>
      <c r="E2481" s="14"/>
      <c r="F2481" s="14"/>
      <c r="G2481" s="15">
        <f>IF(OR($B2481="",$D2481=""),"",IF($F2481&lt;&gt;"",$F2481,IFERROR(IF($D2481="In",INDEX('Products'!$E$6:$E$505,MATCH($B2481,'Products'!$A$6:$A$505,0)),INDEX('Products'!$F$6:$F$505,MATCH($B2481,'Products'!$A$6:$A$505,0))),"")))</f>
      </c>
      <c r="H2481" s="15">
        <f>IF(OR($E2481="",$G2481=""),"",$E2481*$G2481)</f>
      </c>
      <c r="I2481" s="15">
        <f>IF(AND($D2481="Out",$E2481&lt;&gt;"",$G2481&lt;&gt;""),$E2481*($G2481-IFERROR(INDEX('Products'!$E$6:$E$505,MATCH($B2481,'Products'!$A$6:$A$505,0)),0)),"")</f>
      </c>
      <c r="J2481" s="12"/>
    </row>
    <row r="2482" spans="1:10" x14ac:dyDescent="0.25">
      <c r="A2482" s="17"/>
      <c r="B2482" s="12"/>
      <c r="C2482" s="16">
        <f>IF($B2482="","",IFERROR(INDEX('Products'!$B$6:$B$505,MATCH($B2482,'Products'!$A$6:$A$505,0)),"Unknown code"))</f>
      </c>
      <c r="D2482" s="12"/>
      <c r="E2482" s="14"/>
      <c r="F2482" s="14"/>
      <c r="G2482" s="15">
        <f>IF(OR($B2482="",$D2482=""),"",IF($F2482&lt;&gt;"",$F2482,IFERROR(IF($D2482="In",INDEX('Products'!$E$6:$E$505,MATCH($B2482,'Products'!$A$6:$A$505,0)),INDEX('Products'!$F$6:$F$505,MATCH($B2482,'Products'!$A$6:$A$505,0))),"")))</f>
      </c>
      <c r="H2482" s="15">
        <f>IF(OR($E2482="",$G2482=""),"",$E2482*$G2482)</f>
      </c>
      <c r="I2482" s="15">
        <f>IF(AND($D2482="Out",$E2482&lt;&gt;"",$G2482&lt;&gt;""),$E2482*($G2482-IFERROR(INDEX('Products'!$E$6:$E$505,MATCH($B2482,'Products'!$A$6:$A$505,0)),0)),"")</f>
      </c>
      <c r="J2482" s="12"/>
    </row>
    <row r="2483" spans="1:10" x14ac:dyDescent="0.25">
      <c r="A2483" s="17"/>
      <c r="B2483" s="12"/>
      <c r="C2483" s="16">
        <f>IF($B2483="","",IFERROR(INDEX('Products'!$B$6:$B$505,MATCH($B2483,'Products'!$A$6:$A$505,0)),"Unknown code"))</f>
      </c>
      <c r="D2483" s="12"/>
      <c r="E2483" s="14"/>
      <c r="F2483" s="14"/>
      <c r="G2483" s="15">
        <f>IF(OR($B2483="",$D2483=""),"",IF($F2483&lt;&gt;"",$F2483,IFERROR(IF($D2483="In",INDEX('Products'!$E$6:$E$505,MATCH($B2483,'Products'!$A$6:$A$505,0)),INDEX('Products'!$F$6:$F$505,MATCH($B2483,'Products'!$A$6:$A$505,0))),"")))</f>
      </c>
      <c r="H2483" s="15">
        <f>IF(OR($E2483="",$G2483=""),"",$E2483*$G2483)</f>
      </c>
      <c r="I2483" s="15">
        <f>IF(AND($D2483="Out",$E2483&lt;&gt;"",$G2483&lt;&gt;""),$E2483*($G2483-IFERROR(INDEX('Products'!$E$6:$E$505,MATCH($B2483,'Products'!$A$6:$A$505,0)),0)),"")</f>
      </c>
      <c r="J2483" s="12"/>
    </row>
    <row r="2484" spans="1:10" x14ac:dyDescent="0.25">
      <c r="A2484" s="17"/>
      <c r="B2484" s="12"/>
      <c r="C2484" s="16">
        <f>IF($B2484="","",IFERROR(INDEX('Products'!$B$6:$B$505,MATCH($B2484,'Products'!$A$6:$A$505,0)),"Unknown code"))</f>
      </c>
      <c r="D2484" s="12"/>
      <c r="E2484" s="14"/>
      <c r="F2484" s="14"/>
      <c r="G2484" s="15">
        <f>IF(OR($B2484="",$D2484=""),"",IF($F2484&lt;&gt;"",$F2484,IFERROR(IF($D2484="In",INDEX('Products'!$E$6:$E$505,MATCH($B2484,'Products'!$A$6:$A$505,0)),INDEX('Products'!$F$6:$F$505,MATCH($B2484,'Products'!$A$6:$A$505,0))),"")))</f>
      </c>
      <c r="H2484" s="15">
        <f>IF(OR($E2484="",$G2484=""),"",$E2484*$G2484)</f>
      </c>
      <c r="I2484" s="15">
        <f>IF(AND($D2484="Out",$E2484&lt;&gt;"",$G2484&lt;&gt;""),$E2484*($G2484-IFERROR(INDEX('Products'!$E$6:$E$505,MATCH($B2484,'Products'!$A$6:$A$505,0)),0)),"")</f>
      </c>
      <c r="J2484" s="12"/>
    </row>
    <row r="2485" spans="1:10" x14ac:dyDescent="0.25">
      <c r="A2485" s="17"/>
      <c r="B2485" s="12"/>
      <c r="C2485" s="16">
        <f>IF($B2485="","",IFERROR(INDEX('Products'!$B$6:$B$505,MATCH($B2485,'Products'!$A$6:$A$505,0)),"Unknown code"))</f>
      </c>
      <c r="D2485" s="12"/>
      <c r="E2485" s="14"/>
      <c r="F2485" s="14"/>
      <c r="G2485" s="15">
        <f>IF(OR($B2485="",$D2485=""),"",IF($F2485&lt;&gt;"",$F2485,IFERROR(IF($D2485="In",INDEX('Products'!$E$6:$E$505,MATCH($B2485,'Products'!$A$6:$A$505,0)),INDEX('Products'!$F$6:$F$505,MATCH($B2485,'Products'!$A$6:$A$505,0))),"")))</f>
      </c>
      <c r="H2485" s="15">
        <f>IF(OR($E2485="",$G2485=""),"",$E2485*$G2485)</f>
      </c>
      <c r="I2485" s="15">
        <f>IF(AND($D2485="Out",$E2485&lt;&gt;"",$G2485&lt;&gt;""),$E2485*($G2485-IFERROR(INDEX('Products'!$E$6:$E$505,MATCH($B2485,'Products'!$A$6:$A$505,0)),0)),"")</f>
      </c>
      <c r="J2485" s="12"/>
    </row>
    <row r="2486" spans="1:10" x14ac:dyDescent="0.25">
      <c r="A2486" s="17"/>
      <c r="B2486" s="12"/>
      <c r="C2486" s="16">
        <f>IF($B2486="","",IFERROR(INDEX('Products'!$B$6:$B$505,MATCH($B2486,'Products'!$A$6:$A$505,0)),"Unknown code"))</f>
      </c>
      <c r="D2486" s="12"/>
      <c r="E2486" s="14"/>
      <c r="F2486" s="14"/>
      <c r="G2486" s="15">
        <f>IF(OR($B2486="",$D2486=""),"",IF($F2486&lt;&gt;"",$F2486,IFERROR(IF($D2486="In",INDEX('Products'!$E$6:$E$505,MATCH($B2486,'Products'!$A$6:$A$505,0)),INDEX('Products'!$F$6:$F$505,MATCH($B2486,'Products'!$A$6:$A$505,0))),"")))</f>
      </c>
      <c r="H2486" s="15">
        <f>IF(OR($E2486="",$G2486=""),"",$E2486*$G2486)</f>
      </c>
      <c r="I2486" s="15">
        <f>IF(AND($D2486="Out",$E2486&lt;&gt;"",$G2486&lt;&gt;""),$E2486*($G2486-IFERROR(INDEX('Products'!$E$6:$E$505,MATCH($B2486,'Products'!$A$6:$A$505,0)),0)),"")</f>
      </c>
      <c r="J2486" s="12"/>
    </row>
    <row r="2487" spans="1:10" x14ac:dyDescent="0.25">
      <c r="A2487" s="17"/>
      <c r="B2487" s="12"/>
      <c r="C2487" s="16">
        <f>IF($B2487="","",IFERROR(INDEX('Products'!$B$6:$B$505,MATCH($B2487,'Products'!$A$6:$A$505,0)),"Unknown code"))</f>
      </c>
      <c r="D2487" s="12"/>
      <c r="E2487" s="14"/>
      <c r="F2487" s="14"/>
      <c r="G2487" s="15">
        <f>IF(OR($B2487="",$D2487=""),"",IF($F2487&lt;&gt;"",$F2487,IFERROR(IF($D2487="In",INDEX('Products'!$E$6:$E$505,MATCH($B2487,'Products'!$A$6:$A$505,0)),INDEX('Products'!$F$6:$F$505,MATCH($B2487,'Products'!$A$6:$A$505,0))),"")))</f>
      </c>
      <c r="H2487" s="15">
        <f>IF(OR($E2487="",$G2487=""),"",$E2487*$G2487)</f>
      </c>
      <c r="I2487" s="15">
        <f>IF(AND($D2487="Out",$E2487&lt;&gt;"",$G2487&lt;&gt;""),$E2487*($G2487-IFERROR(INDEX('Products'!$E$6:$E$505,MATCH($B2487,'Products'!$A$6:$A$505,0)),0)),"")</f>
      </c>
      <c r="J2487" s="12"/>
    </row>
    <row r="2488" spans="1:10" x14ac:dyDescent="0.25">
      <c r="A2488" s="17"/>
      <c r="B2488" s="12"/>
      <c r="C2488" s="16">
        <f>IF($B2488="","",IFERROR(INDEX('Products'!$B$6:$B$505,MATCH($B2488,'Products'!$A$6:$A$505,0)),"Unknown code"))</f>
      </c>
      <c r="D2488" s="12"/>
      <c r="E2488" s="14"/>
      <c r="F2488" s="14"/>
      <c r="G2488" s="15">
        <f>IF(OR($B2488="",$D2488=""),"",IF($F2488&lt;&gt;"",$F2488,IFERROR(IF($D2488="In",INDEX('Products'!$E$6:$E$505,MATCH($B2488,'Products'!$A$6:$A$505,0)),INDEX('Products'!$F$6:$F$505,MATCH($B2488,'Products'!$A$6:$A$505,0))),"")))</f>
      </c>
      <c r="H2488" s="15">
        <f>IF(OR($E2488="",$G2488=""),"",$E2488*$G2488)</f>
      </c>
      <c r="I2488" s="15">
        <f>IF(AND($D2488="Out",$E2488&lt;&gt;"",$G2488&lt;&gt;""),$E2488*($G2488-IFERROR(INDEX('Products'!$E$6:$E$505,MATCH($B2488,'Products'!$A$6:$A$505,0)),0)),"")</f>
      </c>
      <c r="J2488" s="12"/>
    </row>
    <row r="2489" spans="1:10" x14ac:dyDescent="0.25">
      <c r="A2489" s="17"/>
      <c r="B2489" s="12"/>
      <c r="C2489" s="16">
        <f>IF($B2489="","",IFERROR(INDEX('Products'!$B$6:$B$505,MATCH($B2489,'Products'!$A$6:$A$505,0)),"Unknown code"))</f>
      </c>
      <c r="D2489" s="12"/>
      <c r="E2489" s="14"/>
      <c r="F2489" s="14"/>
      <c r="G2489" s="15">
        <f>IF(OR($B2489="",$D2489=""),"",IF($F2489&lt;&gt;"",$F2489,IFERROR(IF($D2489="In",INDEX('Products'!$E$6:$E$505,MATCH($B2489,'Products'!$A$6:$A$505,0)),INDEX('Products'!$F$6:$F$505,MATCH($B2489,'Products'!$A$6:$A$505,0))),"")))</f>
      </c>
      <c r="H2489" s="15">
        <f>IF(OR($E2489="",$G2489=""),"",$E2489*$G2489)</f>
      </c>
      <c r="I2489" s="15">
        <f>IF(AND($D2489="Out",$E2489&lt;&gt;"",$G2489&lt;&gt;""),$E2489*($G2489-IFERROR(INDEX('Products'!$E$6:$E$505,MATCH($B2489,'Products'!$A$6:$A$505,0)),0)),"")</f>
      </c>
      <c r="J2489" s="12"/>
    </row>
    <row r="2490" spans="1:10" x14ac:dyDescent="0.25">
      <c r="A2490" s="17"/>
      <c r="B2490" s="12"/>
      <c r="C2490" s="16">
        <f>IF($B2490="","",IFERROR(INDEX('Products'!$B$6:$B$505,MATCH($B2490,'Products'!$A$6:$A$505,0)),"Unknown code"))</f>
      </c>
      <c r="D2490" s="12"/>
      <c r="E2490" s="14"/>
      <c r="F2490" s="14"/>
      <c r="G2490" s="15">
        <f>IF(OR($B2490="",$D2490=""),"",IF($F2490&lt;&gt;"",$F2490,IFERROR(IF($D2490="In",INDEX('Products'!$E$6:$E$505,MATCH($B2490,'Products'!$A$6:$A$505,0)),INDEX('Products'!$F$6:$F$505,MATCH($B2490,'Products'!$A$6:$A$505,0))),"")))</f>
      </c>
      <c r="H2490" s="15">
        <f>IF(OR($E2490="",$G2490=""),"",$E2490*$G2490)</f>
      </c>
      <c r="I2490" s="15">
        <f>IF(AND($D2490="Out",$E2490&lt;&gt;"",$G2490&lt;&gt;""),$E2490*($G2490-IFERROR(INDEX('Products'!$E$6:$E$505,MATCH($B2490,'Products'!$A$6:$A$505,0)),0)),"")</f>
      </c>
      <c r="J2490" s="12"/>
    </row>
    <row r="2491" spans="1:10" x14ac:dyDescent="0.25">
      <c r="A2491" s="17"/>
      <c r="B2491" s="12"/>
      <c r="C2491" s="16">
        <f>IF($B2491="","",IFERROR(INDEX('Products'!$B$6:$B$505,MATCH($B2491,'Products'!$A$6:$A$505,0)),"Unknown code"))</f>
      </c>
      <c r="D2491" s="12"/>
      <c r="E2491" s="14"/>
      <c r="F2491" s="14"/>
      <c r="G2491" s="15">
        <f>IF(OR($B2491="",$D2491=""),"",IF($F2491&lt;&gt;"",$F2491,IFERROR(IF($D2491="In",INDEX('Products'!$E$6:$E$505,MATCH($B2491,'Products'!$A$6:$A$505,0)),INDEX('Products'!$F$6:$F$505,MATCH($B2491,'Products'!$A$6:$A$505,0))),"")))</f>
      </c>
      <c r="H2491" s="15">
        <f>IF(OR($E2491="",$G2491=""),"",$E2491*$G2491)</f>
      </c>
      <c r="I2491" s="15">
        <f>IF(AND($D2491="Out",$E2491&lt;&gt;"",$G2491&lt;&gt;""),$E2491*($G2491-IFERROR(INDEX('Products'!$E$6:$E$505,MATCH($B2491,'Products'!$A$6:$A$505,0)),0)),"")</f>
      </c>
      <c r="J2491" s="12"/>
    </row>
    <row r="2492" spans="1:10" x14ac:dyDescent="0.25">
      <c r="A2492" s="17"/>
      <c r="B2492" s="12"/>
      <c r="C2492" s="16">
        <f>IF($B2492="","",IFERROR(INDEX('Products'!$B$6:$B$505,MATCH($B2492,'Products'!$A$6:$A$505,0)),"Unknown code"))</f>
      </c>
      <c r="D2492" s="12"/>
      <c r="E2492" s="14"/>
      <c r="F2492" s="14"/>
      <c r="G2492" s="15">
        <f>IF(OR($B2492="",$D2492=""),"",IF($F2492&lt;&gt;"",$F2492,IFERROR(IF($D2492="In",INDEX('Products'!$E$6:$E$505,MATCH($B2492,'Products'!$A$6:$A$505,0)),INDEX('Products'!$F$6:$F$505,MATCH($B2492,'Products'!$A$6:$A$505,0))),"")))</f>
      </c>
      <c r="H2492" s="15">
        <f>IF(OR($E2492="",$G2492=""),"",$E2492*$G2492)</f>
      </c>
      <c r="I2492" s="15">
        <f>IF(AND($D2492="Out",$E2492&lt;&gt;"",$G2492&lt;&gt;""),$E2492*($G2492-IFERROR(INDEX('Products'!$E$6:$E$505,MATCH($B2492,'Products'!$A$6:$A$505,0)),0)),"")</f>
      </c>
      <c r="J2492" s="12"/>
    </row>
    <row r="2493" spans="1:10" x14ac:dyDescent="0.25">
      <c r="A2493" s="17"/>
      <c r="B2493" s="12"/>
      <c r="C2493" s="16">
        <f>IF($B2493="","",IFERROR(INDEX('Products'!$B$6:$B$505,MATCH($B2493,'Products'!$A$6:$A$505,0)),"Unknown code"))</f>
      </c>
      <c r="D2493" s="12"/>
      <c r="E2493" s="14"/>
      <c r="F2493" s="14"/>
      <c r="G2493" s="15">
        <f>IF(OR($B2493="",$D2493=""),"",IF($F2493&lt;&gt;"",$F2493,IFERROR(IF($D2493="In",INDEX('Products'!$E$6:$E$505,MATCH($B2493,'Products'!$A$6:$A$505,0)),INDEX('Products'!$F$6:$F$505,MATCH($B2493,'Products'!$A$6:$A$505,0))),"")))</f>
      </c>
      <c r="H2493" s="15">
        <f>IF(OR($E2493="",$G2493=""),"",$E2493*$G2493)</f>
      </c>
      <c r="I2493" s="15">
        <f>IF(AND($D2493="Out",$E2493&lt;&gt;"",$G2493&lt;&gt;""),$E2493*($G2493-IFERROR(INDEX('Products'!$E$6:$E$505,MATCH($B2493,'Products'!$A$6:$A$505,0)),0)),"")</f>
      </c>
      <c r="J2493" s="12"/>
    </row>
    <row r="2494" spans="1:10" x14ac:dyDescent="0.25">
      <c r="A2494" s="17"/>
      <c r="B2494" s="12"/>
      <c r="C2494" s="16">
        <f>IF($B2494="","",IFERROR(INDEX('Products'!$B$6:$B$505,MATCH($B2494,'Products'!$A$6:$A$505,0)),"Unknown code"))</f>
      </c>
      <c r="D2494" s="12"/>
      <c r="E2494" s="14"/>
      <c r="F2494" s="14"/>
      <c r="G2494" s="15">
        <f>IF(OR($B2494="",$D2494=""),"",IF($F2494&lt;&gt;"",$F2494,IFERROR(IF($D2494="In",INDEX('Products'!$E$6:$E$505,MATCH($B2494,'Products'!$A$6:$A$505,0)),INDEX('Products'!$F$6:$F$505,MATCH($B2494,'Products'!$A$6:$A$505,0))),"")))</f>
      </c>
      <c r="H2494" s="15">
        <f>IF(OR($E2494="",$G2494=""),"",$E2494*$G2494)</f>
      </c>
      <c r="I2494" s="15">
        <f>IF(AND($D2494="Out",$E2494&lt;&gt;"",$G2494&lt;&gt;""),$E2494*($G2494-IFERROR(INDEX('Products'!$E$6:$E$505,MATCH($B2494,'Products'!$A$6:$A$505,0)),0)),"")</f>
      </c>
      <c r="J2494" s="12"/>
    </row>
    <row r="2495" spans="1:10" x14ac:dyDescent="0.25">
      <c r="A2495" s="17"/>
      <c r="B2495" s="12"/>
      <c r="C2495" s="16">
        <f>IF($B2495="","",IFERROR(INDEX('Products'!$B$6:$B$505,MATCH($B2495,'Products'!$A$6:$A$505,0)),"Unknown code"))</f>
      </c>
      <c r="D2495" s="12"/>
      <c r="E2495" s="14"/>
      <c r="F2495" s="14"/>
      <c r="G2495" s="15">
        <f>IF(OR($B2495="",$D2495=""),"",IF($F2495&lt;&gt;"",$F2495,IFERROR(IF($D2495="In",INDEX('Products'!$E$6:$E$505,MATCH($B2495,'Products'!$A$6:$A$505,0)),INDEX('Products'!$F$6:$F$505,MATCH($B2495,'Products'!$A$6:$A$505,0))),"")))</f>
      </c>
      <c r="H2495" s="15">
        <f>IF(OR($E2495="",$G2495=""),"",$E2495*$G2495)</f>
      </c>
      <c r="I2495" s="15">
        <f>IF(AND($D2495="Out",$E2495&lt;&gt;"",$G2495&lt;&gt;""),$E2495*($G2495-IFERROR(INDEX('Products'!$E$6:$E$505,MATCH($B2495,'Products'!$A$6:$A$505,0)),0)),"")</f>
      </c>
      <c r="J2495" s="12"/>
    </row>
    <row r="2496" spans="1:10" x14ac:dyDescent="0.25">
      <c r="A2496" s="17"/>
      <c r="B2496" s="12"/>
      <c r="C2496" s="16">
        <f>IF($B2496="","",IFERROR(INDEX('Products'!$B$6:$B$505,MATCH($B2496,'Products'!$A$6:$A$505,0)),"Unknown code"))</f>
      </c>
      <c r="D2496" s="12"/>
      <c r="E2496" s="14"/>
      <c r="F2496" s="14"/>
      <c r="G2496" s="15">
        <f>IF(OR($B2496="",$D2496=""),"",IF($F2496&lt;&gt;"",$F2496,IFERROR(IF($D2496="In",INDEX('Products'!$E$6:$E$505,MATCH($B2496,'Products'!$A$6:$A$505,0)),INDEX('Products'!$F$6:$F$505,MATCH($B2496,'Products'!$A$6:$A$505,0))),"")))</f>
      </c>
      <c r="H2496" s="15">
        <f>IF(OR($E2496="",$G2496=""),"",$E2496*$G2496)</f>
      </c>
      <c r="I2496" s="15">
        <f>IF(AND($D2496="Out",$E2496&lt;&gt;"",$G2496&lt;&gt;""),$E2496*($G2496-IFERROR(INDEX('Products'!$E$6:$E$505,MATCH($B2496,'Products'!$A$6:$A$505,0)),0)),"")</f>
      </c>
      <c r="J2496" s="12"/>
    </row>
    <row r="2497" spans="1:10" x14ac:dyDescent="0.25">
      <c r="A2497" s="17"/>
      <c r="B2497" s="12"/>
      <c r="C2497" s="16">
        <f>IF($B2497="","",IFERROR(INDEX('Products'!$B$6:$B$505,MATCH($B2497,'Products'!$A$6:$A$505,0)),"Unknown code"))</f>
      </c>
      <c r="D2497" s="12"/>
      <c r="E2497" s="14"/>
      <c r="F2497" s="14"/>
      <c r="G2497" s="15">
        <f>IF(OR($B2497="",$D2497=""),"",IF($F2497&lt;&gt;"",$F2497,IFERROR(IF($D2497="In",INDEX('Products'!$E$6:$E$505,MATCH($B2497,'Products'!$A$6:$A$505,0)),INDEX('Products'!$F$6:$F$505,MATCH($B2497,'Products'!$A$6:$A$505,0))),"")))</f>
      </c>
      <c r="H2497" s="15">
        <f>IF(OR($E2497="",$G2497=""),"",$E2497*$G2497)</f>
      </c>
      <c r="I2497" s="15">
        <f>IF(AND($D2497="Out",$E2497&lt;&gt;"",$G2497&lt;&gt;""),$E2497*($G2497-IFERROR(INDEX('Products'!$E$6:$E$505,MATCH($B2497,'Products'!$A$6:$A$505,0)),0)),"")</f>
      </c>
      <c r="J2497" s="12"/>
    </row>
    <row r="2498" spans="1:10" x14ac:dyDescent="0.25">
      <c r="A2498" s="17"/>
      <c r="B2498" s="12"/>
      <c r="C2498" s="16">
        <f>IF($B2498="","",IFERROR(INDEX('Products'!$B$6:$B$505,MATCH($B2498,'Products'!$A$6:$A$505,0)),"Unknown code"))</f>
      </c>
      <c r="D2498" s="12"/>
      <c r="E2498" s="14"/>
      <c r="F2498" s="14"/>
      <c r="G2498" s="15">
        <f>IF(OR($B2498="",$D2498=""),"",IF($F2498&lt;&gt;"",$F2498,IFERROR(IF($D2498="In",INDEX('Products'!$E$6:$E$505,MATCH($B2498,'Products'!$A$6:$A$505,0)),INDEX('Products'!$F$6:$F$505,MATCH($B2498,'Products'!$A$6:$A$505,0))),"")))</f>
      </c>
      <c r="H2498" s="15">
        <f>IF(OR($E2498="",$G2498=""),"",$E2498*$G2498)</f>
      </c>
      <c r="I2498" s="15">
        <f>IF(AND($D2498="Out",$E2498&lt;&gt;"",$G2498&lt;&gt;""),$E2498*($G2498-IFERROR(INDEX('Products'!$E$6:$E$505,MATCH($B2498,'Products'!$A$6:$A$505,0)),0)),"")</f>
      </c>
      <c r="J2498" s="12"/>
    </row>
    <row r="2499" spans="1:10" x14ac:dyDescent="0.25">
      <c r="A2499" s="17"/>
      <c r="B2499" s="12"/>
      <c r="C2499" s="16">
        <f>IF($B2499="","",IFERROR(INDEX('Products'!$B$6:$B$505,MATCH($B2499,'Products'!$A$6:$A$505,0)),"Unknown code"))</f>
      </c>
      <c r="D2499" s="12"/>
      <c r="E2499" s="14"/>
      <c r="F2499" s="14"/>
      <c r="G2499" s="15">
        <f>IF(OR($B2499="",$D2499=""),"",IF($F2499&lt;&gt;"",$F2499,IFERROR(IF($D2499="In",INDEX('Products'!$E$6:$E$505,MATCH($B2499,'Products'!$A$6:$A$505,0)),INDEX('Products'!$F$6:$F$505,MATCH($B2499,'Products'!$A$6:$A$505,0))),"")))</f>
      </c>
      <c r="H2499" s="15">
        <f>IF(OR($E2499="",$G2499=""),"",$E2499*$G2499)</f>
      </c>
      <c r="I2499" s="15">
        <f>IF(AND($D2499="Out",$E2499&lt;&gt;"",$G2499&lt;&gt;""),$E2499*($G2499-IFERROR(INDEX('Products'!$E$6:$E$505,MATCH($B2499,'Products'!$A$6:$A$505,0)),0)),"")</f>
      </c>
      <c r="J2499" s="12"/>
    </row>
    <row r="2500" spans="1:10" x14ac:dyDescent="0.25">
      <c r="A2500" s="17"/>
      <c r="B2500" s="12"/>
      <c r="C2500" s="16">
        <f>IF($B2500="","",IFERROR(INDEX('Products'!$B$6:$B$505,MATCH($B2500,'Products'!$A$6:$A$505,0)),"Unknown code"))</f>
      </c>
      <c r="D2500" s="12"/>
      <c r="E2500" s="14"/>
      <c r="F2500" s="14"/>
      <c r="G2500" s="15">
        <f>IF(OR($B2500="",$D2500=""),"",IF($F2500&lt;&gt;"",$F2500,IFERROR(IF($D2500="In",INDEX('Products'!$E$6:$E$505,MATCH($B2500,'Products'!$A$6:$A$505,0)),INDEX('Products'!$F$6:$F$505,MATCH($B2500,'Products'!$A$6:$A$505,0))),"")))</f>
      </c>
      <c r="H2500" s="15">
        <f>IF(OR($E2500="",$G2500=""),"",$E2500*$G2500)</f>
      </c>
      <c r="I2500" s="15">
        <f>IF(AND($D2500="Out",$E2500&lt;&gt;"",$G2500&lt;&gt;""),$E2500*($G2500-IFERROR(INDEX('Products'!$E$6:$E$505,MATCH($B2500,'Products'!$A$6:$A$505,0)),0)),"")</f>
      </c>
      <c r="J2500" s="12"/>
    </row>
    <row r="2501" spans="1:10" x14ac:dyDescent="0.25">
      <c r="A2501" s="17"/>
      <c r="B2501" s="12"/>
      <c r="C2501" s="16">
        <f>IF($B2501="","",IFERROR(INDEX('Products'!$B$6:$B$505,MATCH($B2501,'Products'!$A$6:$A$505,0)),"Unknown code"))</f>
      </c>
      <c r="D2501" s="12"/>
      <c r="E2501" s="14"/>
      <c r="F2501" s="14"/>
      <c r="G2501" s="15">
        <f>IF(OR($B2501="",$D2501=""),"",IF($F2501&lt;&gt;"",$F2501,IFERROR(IF($D2501="In",INDEX('Products'!$E$6:$E$505,MATCH($B2501,'Products'!$A$6:$A$505,0)),INDEX('Products'!$F$6:$F$505,MATCH($B2501,'Products'!$A$6:$A$505,0))),"")))</f>
      </c>
      <c r="H2501" s="15">
        <f>IF(OR($E2501="",$G2501=""),"",$E2501*$G2501)</f>
      </c>
      <c r="I2501" s="15">
        <f>IF(AND($D2501="Out",$E2501&lt;&gt;"",$G2501&lt;&gt;""),$E2501*($G2501-IFERROR(INDEX('Products'!$E$6:$E$505,MATCH($B2501,'Products'!$A$6:$A$505,0)),0)),"")</f>
      </c>
      <c r="J2501" s="12"/>
    </row>
    <row r="2502" spans="1:10" x14ac:dyDescent="0.25">
      <c r="A2502" s="17"/>
      <c r="B2502" s="12"/>
      <c r="C2502" s="16">
        <f>IF($B2502="","",IFERROR(INDEX('Products'!$B$6:$B$505,MATCH($B2502,'Products'!$A$6:$A$505,0)),"Unknown code"))</f>
      </c>
      <c r="D2502" s="12"/>
      <c r="E2502" s="14"/>
      <c r="F2502" s="14"/>
      <c r="G2502" s="15">
        <f>IF(OR($B2502="",$D2502=""),"",IF($F2502&lt;&gt;"",$F2502,IFERROR(IF($D2502="In",INDEX('Products'!$E$6:$E$505,MATCH($B2502,'Products'!$A$6:$A$505,0)),INDEX('Products'!$F$6:$F$505,MATCH($B2502,'Products'!$A$6:$A$505,0))),"")))</f>
      </c>
      <c r="H2502" s="15">
        <f>IF(OR($E2502="",$G2502=""),"",$E2502*$G2502)</f>
      </c>
      <c r="I2502" s="15">
        <f>IF(AND($D2502="Out",$E2502&lt;&gt;"",$G2502&lt;&gt;""),$E2502*($G2502-IFERROR(INDEX('Products'!$E$6:$E$505,MATCH($B2502,'Products'!$A$6:$A$505,0)),0)),"")</f>
      </c>
      <c r="J2502" s="12"/>
    </row>
    <row r="2503" spans="1:10" x14ac:dyDescent="0.25">
      <c r="A2503" s="17"/>
      <c r="B2503" s="12"/>
      <c r="C2503" s="16">
        <f>IF($B2503="","",IFERROR(INDEX('Products'!$B$6:$B$505,MATCH($B2503,'Products'!$A$6:$A$505,0)),"Unknown code"))</f>
      </c>
      <c r="D2503" s="12"/>
      <c r="E2503" s="14"/>
      <c r="F2503" s="14"/>
      <c r="G2503" s="15">
        <f>IF(OR($B2503="",$D2503=""),"",IF($F2503&lt;&gt;"",$F2503,IFERROR(IF($D2503="In",INDEX('Products'!$E$6:$E$505,MATCH($B2503,'Products'!$A$6:$A$505,0)),INDEX('Products'!$F$6:$F$505,MATCH($B2503,'Products'!$A$6:$A$505,0))),"")))</f>
      </c>
      <c r="H2503" s="15">
        <f>IF(OR($E2503="",$G2503=""),"",$E2503*$G2503)</f>
      </c>
      <c r="I2503" s="15">
        <f>IF(AND($D2503="Out",$E2503&lt;&gt;"",$G2503&lt;&gt;""),$E2503*($G2503-IFERROR(INDEX('Products'!$E$6:$E$505,MATCH($B2503,'Products'!$A$6:$A$505,0)),0)),"")</f>
      </c>
      <c r="J2503" s="12"/>
    </row>
    <row r="2504" spans="1:10" x14ac:dyDescent="0.25">
      <c r="A2504" s="17"/>
      <c r="B2504" s="12"/>
      <c r="C2504" s="16">
        <f>IF($B2504="","",IFERROR(INDEX('Products'!$B$6:$B$505,MATCH($B2504,'Products'!$A$6:$A$505,0)),"Unknown code"))</f>
      </c>
      <c r="D2504" s="12"/>
      <c r="E2504" s="14"/>
      <c r="F2504" s="14"/>
      <c r="G2504" s="15">
        <f>IF(OR($B2504="",$D2504=""),"",IF($F2504&lt;&gt;"",$F2504,IFERROR(IF($D2504="In",INDEX('Products'!$E$6:$E$505,MATCH($B2504,'Products'!$A$6:$A$505,0)),INDEX('Products'!$F$6:$F$505,MATCH($B2504,'Products'!$A$6:$A$505,0))),"")))</f>
      </c>
      <c r="H2504" s="15">
        <f>IF(OR($E2504="",$G2504=""),"",$E2504*$G2504)</f>
      </c>
      <c r="I2504" s="15">
        <f>IF(AND($D2504="Out",$E2504&lt;&gt;"",$G2504&lt;&gt;""),$E2504*($G2504-IFERROR(INDEX('Products'!$E$6:$E$505,MATCH($B2504,'Products'!$A$6:$A$505,0)),0)),"")</f>
      </c>
      <c r="J2504" s="12"/>
    </row>
    <row r="2505" spans="1:10" x14ac:dyDescent="0.25">
      <c r="A2505" s="17"/>
      <c r="B2505" s="12"/>
      <c r="C2505" s="16">
        <f>IF($B2505="","",IFERROR(INDEX('Products'!$B$6:$B$505,MATCH($B2505,'Products'!$A$6:$A$505,0)),"Unknown code"))</f>
      </c>
      <c r="D2505" s="12"/>
      <c r="E2505" s="14"/>
      <c r="F2505" s="14"/>
      <c r="G2505" s="15">
        <f>IF(OR($B2505="",$D2505=""),"",IF($F2505&lt;&gt;"",$F2505,IFERROR(IF($D2505="In",INDEX('Products'!$E$6:$E$505,MATCH($B2505,'Products'!$A$6:$A$505,0)),INDEX('Products'!$F$6:$F$505,MATCH($B2505,'Products'!$A$6:$A$505,0))),"")))</f>
      </c>
      <c r="H2505" s="15">
        <f>IF(OR($E2505="",$G2505=""),"",$E2505*$G2505)</f>
      </c>
      <c r="I2505" s="15">
        <f>IF(AND($D2505="Out",$E2505&lt;&gt;"",$G2505&lt;&gt;""),$E2505*($G2505-IFERROR(INDEX('Products'!$E$6:$E$505,MATCH($B2505,'Products'!$A$6:$A$505,0)),0)),"")</f>
      </c>
      <c r="J2505" s="12"/>
    </row>
    <row r="2506" spans="1:10" x14ac:dyDescent="0.25">
      <c r="A2506" s="17"/>
      <c r="B2506" s="12"/>
      <c r="C2506" s="16">
        <f>IF($B2506="","",IFERROR(INDEX('Products'!$B$6:$B$505,MATCH($B2506,'Products'!$A$6:$A$505,0)),"Unknown code"))</f>
      </c>
      <c r="D2506" s="12"/>
      <c r="E2506" s="14"/>
      <c r="F2506" s="14"/>
      <c r="G2506" s="15">
        <f>IF(OR($B2506="",$D2506=""),"",IF($F2506&lt;&gt;"",$F2506,IFERROR(IF($D2506="In",INDEX('Products'!$E$6:$E$505,MATCH($B2506,'Products'!$A$6:$A$505,0)),INDEX('Products'!$F$6:$F$505,MATCH($B2506,'Products'!$A$6:$A$505,0))),"")))</f>
      </c>
      <c r="H2506" s="15">
        <f>IF(OR($E2506="",$G2506=""),"",$E2506*$G2506)</f>
      </c>
      <c r="I2506" s="15">
        <f>IF(AND($D2506="Out",$E2506&lt;&gt;"",$G2506&lt;&gt;""),$E2506*($G2506-IFERROR(INDEX('Products'!$E$6:$E$505,MATCH($B2506,'Products'!$A$6:$A$505,0)),0)),"")</f>
      </c>
      <c r="J2506" s="12"/>
    </row>
    <row r="2507" spans="1:10" x14ac:dyDescent="0.25">
      <c r="A2507" s="17"/>
      <c r="B2507" s="12"/>
      <c r="C2507" s="16">
        <f>IF($B2507="","",IFERROR(INDEX('Products'!$B$6:$B$505,MATCH($B2507,'Products'!$A$6:$A$505,0)),"Unknown code"))</f>
      </c>
      <c r="D2507" s="12"/>
      <c r="E2507" s="14"/>
      <c r="F2507" s="14"/>
      <c r="G2507" s="15">
        <f>IF(OR($B2507="",$D2507=""),"",IF($F2507&lt;&gt;"",$F2507,IFERROR(IF($D2507="In",INDEX('Products'!$E$6:$E$505,MATCH($B2507,'Products'!$A$6:$A$505,0)),INDEX('Products'!$F$6:$F$505,MATCH($B2507,'Products'!$A$6:$A$505,0))),"")))</f>
      </c>
      <c r="H2507" s="15">
        <f>IF(OR($E2507="",$G2507=""),"",$E2507*$G2507)</f>
      </c>
      <c r="I2507" s="15">
        <f>IF(AND($D2507="Out",$E2507&lt;&gt;"",$G2507&lt;&gt;""),$E2507*($G2507-IFERROR(INDEX('Products'!$E$6:$E$505,MATCH($B2507,'Products'!$A$6:$A$505,0)),0)),"")</f>
      </c>
      <c r="J2507" s="12"/>
    </row>
    <row r="2508" spans="1:10" x14ac:dyDescent="0.25">
      <c r="A2508" s="17"/>
      <c r="B2508" s="12"/>
      <c r="C2508" s="16">
        <f>IF($B2508="","",IFERROR(INDEX('Products'!$B$6:$B$505,MATCH($B2508,'Products'!$A$6:$A$505,0)),"Unknown code"))</f>
      </c>
      <c r="D2508" s="12"/>
      <c r="E2508" s="14"/>
      <c r="F2508" s="14"/>
      <c r="G2508" s="15">
        <f>IF(OR($B2508="",$D2508=""),"",IF($F2508&lt;&gt;"",$F2508,IFERROR(IF($D2508="In",INDEX('Products'!$E$6:$E$505,MATCH($B2508,'Products'!$A$6:$A$505,0)),INDEX('Products'!$F$6:$F$505,MATCH($B2508,'Products'!$A$6:$A$505,0))),"")))</f>
      </c>
      <c r="H2508" s="15">
        <f>IF(OR($E2508="",$G2508=""),"",$E2508*$G2508)</f>
      </c>
      <c r="I2508" s="15">
        <f>IF(AND($D2508="Out",$E2508&lt;&gt;"",$G2508&lt;&gt;""),$E2508*($G2508-IFERROR(INDEX('Products'!$E$6:$E$505,MATCH($B2508,'Products'!$A$6:$A$505,0)),0)),"")</f>
      </c>
      <c r="J2508" s="12"/>
    </row>
    <row r="2509" spans="1:10" x14ac:dyDescent="0.25">
      <c r="A2509" s="17"/>
      <c r="B2509" s="12"/>
      <c r="C2509" s="16">
        <f>IF($B2509="","",IFERROR(INDEX('Products'!$B$6:$B$505,MATCH($B2509,'Products'!$A$6:$A$505,0)),"Unknown code"))</f>
      </c>
      <c r="D2509" s="12"/>
      <c r="E2509" s="14"/>
      <c r="F2509" s="14"/>
      <c r="G2509" s="15">
        <f>IF(OR($B2509="",$D2509=""),"",IF($F2509&lt;&gt;"",$F2509,IFERROR(IF($D2509="In",INDEX('Products'!$E$6:$E$505,MATCH($B2509,'Products'!$A$6:$A$505,0)),INDEX('Products'!$F$6:$F$505,MATCH($B2509,'Products'!$A$6:$A$505,0))),"")))</f>
      </c>
      <c r="H2509" s="15">
        <f>IF(OR($E2509="",$G2509=""),"",$E2509*$G2509)</f>
      </c>
      <c r="I2509" s="15">
        <f>IF(AND($D2509="Out",$E2509&lt;&gt;"",$G2509&lt;&gt;""),$E2509*($G2509-IFERROR(INDEX('Products'!$E$6:$E$505,MATCH($B2509,'Products'!$A$6:$A$505,0)),0)),"")</f>
      </c>
      <c r="J2509" s="12"/>
    </row>
    <row r="2510" spans="1:10" x14ac:dyDescent="0.25">
      <c r="A2510" s="17"/>
      <c r="B2510" s="12"/>
      <c r="C2510" s="16">
        <f>IF($B2510="","",IFERROR(INDEX('Products'!$B$6:$B$505,MATCH($B2510,'Products'!$A$6:$A$505,0)),"Unknown code"))</f>
      </c>
      <c r="D2510" s="12"/>
      <c r="E2510" s="14"/>
      <c r="F2510" s="14"/>
      <c r="G2510" s="15">
        <f>IF(OR($B2510="",$D2510=""),"",IF($F2510&lt;&gt;"",$F2510,IFERROR(IF($D2510="In",INDEX('Products'!$E$6:$E$505,MATCH($B2510,'Products'!$A$6:$A$505,0)),INDEX('Products'!$F$6:$F$505,MATCH($B2510,'Products'!$A$6:$A$505,0))),"")))</f>
      </c>
      <c r="H2510" s="15">
        <f>IF(OR($E2510="",$G2510=""),"",$E2510*$G2510)</f>
      </c>
      <c r="I2510" s="15">
        <f>IF(AND($D2510="Out",$E2510&lt;&gt;"",$G2510&lt;&gt;""),$E2510*($G2510-IFERROR(INDEX('Products'!$E$6:$E$505,MATCH($B2510,'Products'!$A$6:$A$505,0)),0)),"")</f>
      </c>
      <c r="J2510" s="12"/>
    </row>
    <row r="2511" spans="1:10" x14ac:dyDescent="0.25">
      <c r="A2511" s="17"/>
      <c r="B2511" s="12"/>
      <c r="C2511" s="16">
        <f>IF($B2511="","",IFERROR(INDEX('Products'!$B$6:$B$505,MATCH($B2511,'Products'!$A$6:$A$505,0)),"Unknown code"))</f>
      </c>
      <c r="D2511" s="12"/>
      <c r="E2511" s="14"/>
      <c r="F2511" s="14"/>
      <c r="G2511" s="15">
        <f>IF(OR($B2511="",$D2511=""),"",IF($F2511&lt;&gt;"",$F2511,IFERROR(IF($D2511="In",INDEX('Products'!$E$6:$E$505,MATCH($B2511,'Products'!$A$6:$A$505,0)),INDEX('Products'!$F$6:$F$505,MATCH($B2511,'Products'!$A$6:$A$505,0))),"")))</f>
      </c>
      <c r="H2511" s="15">
        <f>IF(OR($E2511="",$G2511=""),"",$E2511*$G2511)</f>
      </c>
      <c r="I2511" s="15">
        <f>IF(AND($D2511="Out",$E2511&lt;&gt;"",$G2511&lt;&gt;""),$E2511*($G2511-IFERROR(INDEX('Products'!$E$6:$E$505,MATCH($B2511,'Products'!$A$6:$A$505,0)),0)),"")</f>
      </c>
      <c r="J2511" s="12"/>
    </row>
    <row r="2512" spans="1:10" x14ac:dyDescent="0.25">
      <c r="A2512" s="17"/>
      <c r="B2512" s="12"/>
      <c r="C2512" s="16">
        <f>IF($B2512="","",IFERROR(INDEX('Products'!$B$6:$B$505,MATCH($B2512,'Products'!$A$6:$A$505,0)),"Unknown code"))</f>
      </c>
      <c r="D2512" s="12"/>
      <c r="E2512" s="14"/>
      <c r="F2512" s="14"/>
      <c r="G2512" s="15">
        <f>IF(OR($B2512="",$D2512=""),"",IF($F2512&lt;&gt;"",$F2512,IFERROR(IF($D2512="In",INDEX('Products'!$E$6:$E$505,MATCH($B2512,'Products'!$A$6:$A$505,0)),INDEX('Products'!$F$6:$F$505,MATCH($B2512,'Products'!$A$6:$A$505,0))),"")))</f>
      </c>
      <c r="H2512" s="15">
        <f>IF(OR($E2512="",$G2512=""),"",$E2512*$G2512)</f>
      </c>
      <c r="I2512" s="15">
        <f>IF(AND($D2512="Out",$E2512&lt;&gt;"",$G2512&lt;&gt;""),$E2512*($G2512-IFERROR(INDEX('Products'!$E$6:$E$505,MATCH($B2512,'Products'!$A$6:$A$505,0)),0)),"")</f>
      </c>
      <c r="J2512" s="12"/>
    </row>
    <row r="2513" spans="1:10" x14ac:dyDescent="0.25">
      <c r="A2513" s="17"/>
      <c r="B2513" s="12"/>
      <c r="C2513" s="16">
        <f>IF($B2513="","",IFERROR(INDEX('Products'!$B$6:$B$505,MATCH($B2513,'Products'!$A$6:$A$505,0)),"Unknown code"))</f>
      </c>
      <c r="D2513" s="12"/>
      <c r="E2513" s="14"/>
      <c r="F2513" s="14"/>
      <c r="G2513" s="15">
        <f>IF(OR($B2513="",$D2513=""),"",IF($F2513&lt;&gt;"",$F2513,IFERROR(IF($D2513="In",INDEX('Products'!$E$6:$E$505,MATCH($B2513,'Products'!$A$6:$A$505,0)),INDEX('Products'!$F$6:$F$505,MATCH($B2513,'Products'!$A$6:$A$505,0))),"")))</f>
      </c>
      <c r="H2513" s="15">
        <f>IF(OR($E2513="",$G2513=""),"",$E2513*$G2513)</f>
      </c>
      <c r="I2513" s="15">
        <f>IF(AND($D2513="Out",$E2513&lt;&gt;"",$G2513&lt;&gt;""),$E2513*($G2513-IFERROR(INDEX('Products'!$E$6:$E$505,MATCH($B2513,'Products'!$A$6:$A$505,0)),0)),"")</f>
      </c>
      <c r="J2513" s="12"/>
    </row>
    <row r="2514" spans="1:10" x14ac:dyDescent="0.25">
      <c r="A2514" s="17"/>
      <c r="B2514" s="12"/>
      <c r="C2514" s="16">
        <f>IF($B2514="","",IFERROR(INDEX('Products'!$B$6:$B$505,MATCH($B2514,'Products'!$A$6:$A$505,0)),"Unknown code"))</f>
      </c>
      <c r="D2514" s="12"/>
      <c r="E2514" s="14"/>
      <c r="F2514" s="14"/>
      <c r="G2514" s="15">
        <f>IF(OR($B2514="",$D2514=""),"",IF($F2514&lt;&gt;"",$F2514,IFERROR(IF($D2514="In",INDEX('Products'!$E$6:$E$505,MATCH($B2514,'Products'!$A$6:$A$505,0)),INDEX('Products'!$F$6:$F$505,MATCH($B2514,'Products'!$A$6:$A$505,0))),"")))</f>
      </c>
      <c r="H2514" s="15">
        <f>IF(OR($E2514="",$G2514=""),"",$E2514*$G2514)</f>
      </c>
      <c r="I2514" s="15">
        <f>IF(AND($D2514="Out",$E2514&lt;&gt;"",$G2514&lt;&gt;""),$E2514*($G2514-IFERROR(INDEX('Products'!$E$6:$E$505,MATCH($B2514,'Products'!$A$6:$A$505,0)),0)),"")</f>
      </c>
      <c r="J2514" s="12"/>
    </row>
    <row r="2515" spans="1:10" x14ac:dyDescent="0.25">
      <c r="A2515" s="17"/>
      <c r="B2515" s="12"/>
      <c r="C2515" s="16">
        <f>IF($B2515="","",IFERROR(INDEX('Products'!$B$6:$B$505,MATCH($B2515,'Products'!$A$6:$A$505,0)),"Unknown code"))</f>
      </c>
      <c r="D2515" s="12"/>
      <c r="E2515" s="14"/>
      <c r="F2515" s="14"/>
      <c r="G2515" s="15">
        <f>IF(OR($B2515="",$D2515=""),"",IF($F2515&lt;&gt;"",$F2515,IFERROR(IF($D2515="In",INDEX('Products'!$E$6:$E$505,MATCH($B2515,'Products'!$A$6:$A$505,0)),INDEX('Products'!$F$6:$F$505,MATCH($B2515,'Products'!$A$6:$A$505,0))),"")))</f>
      </c>
      <c r="H2515" s="15">
        <f>IF(OR($E2515="",$G2515=""),"",$E2515*$G2515)</f>
      </c>
      <c r="I2515" s="15">
        <f>IF(AND($D2515="Out",$E2515&lt;&gt;"",$G2515&lt;&gt;""),$E2515*($G2515-IFERROR(INDEX('Products'!$E$6:$E$505,MATCH($B2515,'Products'!$A$6:$A$505,0)),0)),"")</f>
      </c>
      <c r="J2515" s="12"/>
    </row>
    <row r="2516" spans="1:10" x14ac:dyDescent="0.25">
      <c r="A2516" s="17"/>
      <c r="B2516" s="12"/>
      <c r="C2516" s="16">
        <f>IF($B2516="","",IFERROR(INDEX('Products'!$B$6:$B$505,MATCH($B2516,'Products'!$A$6:$A$505,0)),"Unknown code"))</f>
      </c>
      <c r="D2516" s="12"/>
      <c r="E2516" s="14"/>
      <c r="F2516" s="14"/>
      <c r="G2516" s="15">
        <f>IF(OR($B2516="",$D2516=""),"",IF($F2516&lt;&gt;"",$F2516,IFERROR(IF($D2516="In",INDEX('Products'!$E$6:$E$505,MATCH($B2516,'Products'!$A$6:$A$505,0)),INDEX('Products'!$F$6:$F$505,MATCH($B2516,'Products'!$A$6:$A$505,0))),"")))</f>
      </c>
      <c r="H2516" s="15">
        <f>IF(OR($E2516="",$G2516=""),"",$E2516*$G2516)</f>
      </c>
      <c r="I2516" s="15">
        <f>IF(AND($D2516="Out",$E2516&lt;&gt;"",$G2516&lt;&gt;""),$E2516*($G2516-IFERROR(INDEX('Products'!$E$6:$E$505,MATCH($B2516,'Products'!$A$6:$A$505,0)),0)),"")</f>
      </c>
      <c r="J2516" s="12"/>
    </row>
    <row r="2517" spans="1:10" x14ac:dyDescent="0.25">
      <c r="A2517" s="17"/>
      <c r="B2517" s="12"/>
      <c r="C2517" s="16">
        <f>IF($B2517="","",IFERROR(INDEX('Products'!$B$6:$B$505,MATCH($B2517,'Products'!$A$6:$A$505,0)),"Unknown code"))</f>
      </c>
      <c r="D2517" s="12"/>
      <c r="E2517" s="14"/>
      <c r="F2517" s="14"/>
      <c r="G2517" s="15">
        <f>IF(OR($B2517="",$D2517=""),"",IF($F2517&lt;&gt;"",$F2517,IFERROR(IF($D2517="In",INDEX('Products'!$E$6:$E$505,MATCH($B2517,'Products'!$A$6:$A$505,0)),INDEX('Products'!$F$6:$F$505,MATCH($B2517,'Products'!$A$6:$A$505,0))),"")))</f>
      </c>
      <c r="H2517" s="15">
        <f>IF(OR($E2517="",$G2517=""),"",$E2517*$G2517)</f>
      </c>
      <c r="I2517" s="15">
        <f>IF(AND($D2517="Out",$E2517&lt;&gt;"",$G2517&lt;&gt;""),$E2517*($G2517-IFERROR(INDEX('Products'!$E$6:$E$505,MATCH($B2517,'Products'!$A$6:$A$505,0)),0)),"")</f>
      </c>
      <c r="J2517" s="12"/>
    </row>
    <row r="2518" spans="1:10" x14ac:dyDescent="0.25">
      <c r="A2518" s="17"/>
      <c r="B2518" s="12"/>
      <c r="C2518" s="16">
        <f>IF($B2518="","",IFERROR(INDEX('Products'!$B$6:$B$505,MATCH($B2518,'Products'!$A$6:$A$505,0)),"Unknown code"))</f>
      </c>
      <c r="D2518" s="12"/>
      <c r="E2518" s="14"/>
      <c r="F2518" s="14"/>
      <c r="G2518" s="15">
        <f>IF(OR($B2518="",$D2518=""),"",IF($F2518&lt;&gt;"",$F2518,IFERROR(IF($D2518="In",INDEX('Products'!$E$6:$E$505,MATCH($B2518,'Products'!$A$6:$A$505,0)),INDEX('Products'!$F$6:$F$505,MATCH($B2518,'Products'!$A$6:$A$505,0))),"")))</f>
      </c>
      <c r="H2518" s="15">
        <f>IF(OR($E2518="",$G2518=""),"",$E2518*$G2518)</f>
      </c>
      <c r="I2518" s="15">
        <f>IF(AND($D2518="Out",$E2518&lt;&gt;"",$G2518&lt;&gt;""),$E2518*($G2518-IFERROR(INDEX('Products'!$E$6:$E$505,MATCH($B2518,'Products'!$A$6:$A$505,0)),0)),"")</f>
      </c>
      <c r="J2518" s="12"/>
    </row>
    <row r="2519" spans="1:10" x14ac:dyDescent="0.25">
      <c r="A2519" s="17"/>
      <c r="B2519" s="12"/>
      <c r="C2519" s="16">
        <f>IF($B2519="","",IFERROR(INDEX('Products'!$B$6:$B$505,MATCH($B2519,'Products'!$A$6:$A$505,0)),"Unknown code"))</f>
      </c>
      <c r="D2519" s="12"/>
      <c r="E2519" s="14"/>
      <c r="F2519" s="14"/>
      <c r="G2519" s="15">
        <f>IF(OR($B2519="",$D2519=""),"",IF($F2519&lt;&gt;"",$F2519,IFERROR(IF($D2519="In",INDEX('Products'!$E$6:$E$505,MATCH($B2519,'Products'!$A$6:$A$505,0)),INDEX('Products'!$F$6:$F$505,MATCH($B2519,'Products'!$A$6:$A$505,0))),"")))</f>
      </c>
      <c r="H2519" s="15">
        <f>IF(OR($E2519="",$G2519=""),"",$E2519*$G2519)</f>
      </c>
      <c r="I2519" s="15">
        <f>IF(AND($D2519="Out",$E2519&lt;&gt;"",$G2519&lt;&gt;""),$E2519*($G2519-IFERROR(INDEX('Products'!$E$6:$E$505,MATCH($B2519,'Products'!$A$6:$A$505,0)),0)),"")</f>
      </c>
      <c r="J2519" s="12"/>
    </row>
    <row r="2520" spans="1:10" x14ac:dyDescent="0.25">
      <c r="A2520" s="17"/>
      <c r="B2520" s="12"/>
      <c r="C2520" s="16">
        <f>IF($B2520="","",IFERROR(INDEX('Products'!$B$6:$B$505,MATCH($B2520,'Products'!$A$6:$A$505,0)),"Unknown code"))</f>
      </c>
      <c r="D2520" s="12"/>
      <c r="E2520" s="14"/>
      <c r="F2520" s="14"/>
      <c r="G2520" s="15">
        <f>IF(OR($B2520="",$D2520=""),"",IF($F2520&lt;&gt;"",$F2520,IFERROR(IF($D2520="In",INDEX('Products'!$E$6:$E$505,MATCH($B2520,'Products'!$A$6:$A$505,0)),INDEX('Products'!$F$6:$F$505,MATCH($B2520,'Products'!$A$6:$A$505,0))),"")))</f>
      </c>
      <c r="H2520" s="15">
        <f>IF(OR($E2520="",$G2520=""),"",$E2520*$G2520)</f>
      </c>
      <c r="I2520" s="15">
        <f>IF(AND($D2520="Out",$E2520&lt;&gt;"",$G2520&lt;&gt;""),$E2520*($G2520-IFERROR(INDEX('Products'!$E$6:$E$505,MATCH($B2520,'Products'!$A$6:$A$505,0)),0)),"")</f>
      </c>
      <c r="J2520" s="12"/>
    </row>
    <row r="2521" spans="1:10" x14ac:dyDescent="0.25">
      <c r="A2521" s="17"/>
      <c r="B2521" s="12"/>
      <c r="C2521" s="16">
        <f>IF($B2521="","",IFERROR(INDEX('Products'!$B$6:$B$505,MATCH($B2521,'Products'!$A$6:$A$505,0)),"Unknown code"))</f>
      </c>
      <c r="D2521" s="12"/>
      <c r="E2521" s="14"/>
      <c r="F2521" s="14"/>
      <c r="G2521" s="15">
        <f>IF(OR($B2521="",$D2521=""),"",IF($F2521&lt;&gt;"",$F2521,IFERROR(IF($D2521="In",INDEX('Products'!$E$6:$E$505,MATCH($B2521,'Products'!$A$6:$A$505,0)),INDEX('Products'!$F$6:$F$505,MATCH($B2521,'Products'!$A$6:$A$505,0))),"")))</f>
      </c>
      <c r="H2521" s="15">
        <f>IF(OR($E2521="",$G2521=""),"",$E2521*$G2521)</f>
      </c>
      <c r="I2521" s="15">
        <f>IF(AND($D2521="Out",$E2521&lt;&gt;"",$G2521&lt;&gt;""),$E2521*($G2521-IFERROR(INDEX('Products'!$E$6:$E$505,MATCH($B2521,'Products'!$A$6:$A$505,0)),0)),"")</f>
      </c>
      <c r="J2521" s="12"/>
    </row>
    <row r="2522" spans="1:10" x14ac:dyDescent="0.25">
      <c r="A2522" s="17"/>
      <c r="B2522" s="12"/>
      <c r="C2522" s="16">
        <f>IF($B2522="","",IFERROR(INDEX('Products'!$B$6:$B$505,MATCH($B2522,'Products'!$A$6:$A$505,0)),"Unknown code"))</f>
      </c>
      <c r="D2522" s="12"/>
      <c r="E2522" s="14"/>
      <c r="F2522" s="14"/>
      <c r="G2522" s="15">
        <f>IF(OR($B2522="",$D2522=""),"",IF($F2522&lt;&gt;"",$F2522,IFERROR(IF($D2522="In",INDEX('Products'!$E$6:$E$505,MATCH($B2522,'Products'!$A$6:$A$505,0)),INDEX('Products'!$F$6:$F$505,MATCH($B2522,'Products'!$A$6:$A$505,0))),"")))</f>
      </c>
      <c r="H2522" s="15">
        <f>IF(OR($E2522="",$G2522=""),"",$E2522*$G2522)</f>
      </c>
      <c r="I2522" s="15">
        <f>IF(AND($D2522="Out",$E2522&lt;&gt;"",$G2522&lt;&gt;""),$E2522*($G2522-IFERROR(INDEX('Products'!$E$6:$E$505,MATCH($B2522,'Products'!$A$6:$A$505,0)),0)),"")</f>
      </c>
      <c r="J2522" s="12"/>
    </row>
    <row r="2523" spans="1:10" x14ac:dyDescent="0.25">
      <c r="A2523" s="17"/>
      <c r="B2523" s="12"/>
      <c r="C2523" s="16">
        <f>IF($B2523="","",IFERROR(INDEX('Products'!$B$6:$B$505,MATCH($B2523,'Products'!$A$6:$A$505,0)),"Unknown code"))</f>
      </c>
      <c r="D2523" s="12"/>
      <c r="E2523" s="14"/>
      <c r="F2523" s="14"/>
      <c r="G2523" s="15">
        <f>IF(OR($B2523="",$D2523=""),"",IF($F2523&lt;&gt;"",$F2523,IFERROR(IF($D2523="In",INDEX('Products'!$E$6:$E$505,MATCH($B2523,'Products'!$A$6:$A$505,0)),INDEX('Products'!$F$6:$F$505,MATCH($B2523,'Products'!$A$6:$A$505,0))),"")))</f>
      </c>
      <c r="H2523" s="15">
        <f>IF(OR($E2523="",$G2523=""),"",$E2523*$G2523)</f>
      </c>
      <c r="I2523" s="15">
        <f>IF(AND($D2523="Out",$E2523&lt;&gt;"",$G2523&lt;&gt;""),$E2523*($G2523-IFERROR(INDEX('Products'!$E$6:$E$505,MATCH($B2523,'Products'!$A$6:$A$505,0)),0)),"")</f>
      </c>
      <c r="J2523" s="12"/>
    </row>
    <row r="2524" spans="1:10" x14ac:dyDescent="0.25">
      <c r="A2524" s="17"/>
      <c r="B2524" s="12"/>
      <c r="C2524" s="16">
        <f>IF($B2524="","",IFERROR(INDEX('Products'!$B$6:$B$505,MATCH($B2524,'Products'!$A$6:$A$505,0)),"Unknown code"))</f>
      </c>
      <c r="D2524" s="12"/>
      <c r="E2524" s="14"/>
      <c r="F2524" s="14"/>
      <c r="G2524" s="15">
        <f>IF(OR($B2524="",$D2524=""),"",IF($F2524&lt;&gt;"",$F2524,IFERROR(IF($D2524="In",INDEX('Products'!$E$6:$E$505,MATCH($B2524,'Products'!$A$6:$A$505,0)),INDEX('Products'!$F$6:$F$505,MATCH($B2524,'Products'!$A$6:$A$505,0))),"")))</f>
      </c>
      <c r="H2524" s="15">
        <f>IF(OR($E2524="",$G2524=""),"",$E2524*$G2524)</f>
      </c>
      <c r="I2524" s="15">
        <f>IF(AND($D2524="Out",$E2524&lt;&gt;"",$G2524&lt;&gt;""),$E2524*($G2524-IFERROR(INDEX('Products'!$E$6:$E$505,MATCH($B2524,'Products'!$A$6:$A$505,0)),0)),"")</f>
      </c>
      <c r="J2524" s="12"/>
    </row>
    <row r="2525" spans="1:10" x14ac:dyDescent="0.25">
      <c r="A2525" s="17"/>
      <c r="B2525" s="12"/>
      <c r="C2525" s="16">
        <f>IF($B2525="","",IFERROR(INDEX('Products'!$B$6:$B$505,MATCH($B2525,'Products'!$A$6:$A$505,0)),"Unknown code"))</f>
      </c>
      <c r="D2525" s="12"/>
      <c r="E2525" s="14"/>
      <c r="F2525" s="14"/>
      <c r="G2525" s="15">
        <f>IF(OR($B2525="",$D2525=""),"",IF($F2525&lt;&gt;"",$F2525,IFERROR(IF($D2525="In",INDEX('Products'!$E$6:$E$505,MATCH($B2525,'Products'!$A$6:$A$505,0)),INDEX('Products'!$F$6:$F$505,MATCH($B2525,'Products'!$A$6:$A$505,0))),"")))</f>
      </c>
      <c r="H2525" s="15">
        <f>IF(OR($E2525="",$G2525=""),"",$E2525*$G2525)</f>
      </c>
      <c r="I2525" s="15">
        <f>IF(AND($D2525="Out",$E2525&lt;&gt;"",$G2525&lt;&gt;""),$E2525*($G2525-IFERROR(INDEX('Products'!$E$6:$E$505,MATCH($B2525,'Products'!$A$6:$A$505,0)),0)),"")</f>
      </c>
      <c r="J2525" s="12"/>
    </row>
    <row r="2526" spans="1:10" x14ac:dyDescent="0.25">
      <c r="A2526" s="17"/>
      <c r="B2526" s="12"/>
      <c r="C2526" s="16">
        <f>IF($B2526="","",IFERROR(INDEX('Products'!$B$6:$B$505,MATCH($B2526,'Products'!$A$6:$A$505,0)),"Unknown code"))</f>
      </c>
      <c r="D2526" s="12"/>
      <c r="E2526" s="14"/>
      <c r="F2526" s="14"/>
      <c r="G2526" s="15">
        <f>IF(OR($B2526="",$D2526=""),"",IF($F2526&lt;&gt;"",$F2526,IFERROR(IF($D2526="In",INDEX('Products'!$E$6:$E$505,MATCH($B2526,'Products'!$A$6:$A$505,0)),INDEX('Products'!$F$6:$F$505,MATCH($B2526,'Products'!$A$6:$A$505,0))),"")))</f>
      </c>
      <c r="H2526" s="15">
        <f>IF(OR($E2526="",$G2526=""),"",$E2526*$G2526)</f>
      </c>
      <c r="I2526" s="15">
        <f>IF(AND($D2526="Out",$E2526&lt;&gt;"",$G2526&lt;&gt;""),$E2526*($G2526-IFERROR(INDEX('Products'!$E$6:$E$505,MATCH($B2526,'Products'!$A$6:$A$505,0)),0)),"")</f>
      </c>
      <c r="J2526" s="12"/>
    </row>
    <row r="2527" spans="1:10" x14ac:dyDescent="0.25">
      <c r="A2527" s="17"/>
      <c r="B2527" s="12"/>
      <c r="C2527" s="16">
        <f>IF($B2527="","",IFERROR(INDEX('Products'!$B$6:$B$505,MATCH($B2527,'Products'!$A$6:$A$505,0)),"Unknown code"))</f>
      </c>
      <c r="D2527" s="12"/>
      <c r="E2527" s="14"/>
      <c r="F2527" s="14"/>
      <c r="G2527" s="15">
        <f>IF(OR($B2527="",$D2527=""),"",IF($F2527&lt;&gt;"",$F2527,IFERROR(IF($D2527="In",INDEX('Products'!$E$6:$E$505,MATCH($B2527,'Products'!$A$6:$A$505,0)),INDEX('Products'!$F$6:$F$505,MATCH($B2527,'Products'!$A$6:$A$505,0))),"")))</f>
      </c>
      <c r="H2527" s="15">
        <f>IF(OR($E2527="",$G2527=""),"",$E2527*$G2527)</f>
      </c>
      <c r="I2527" s="15">
        <f>IF(AND($D2527="Out",$E2527&lt;&gt;"",$G2527&lt;&gt;""),$E2527*($G2527-IFERROR(INDEX('Products'!$E$6:$E$505,MATCH($B2527,'Products'!$A$6:$A$505,0)),0)),"")</f>
      </c>
      <c r="J2527" s="12"/>
    </row>
    <row r="2528" spans="1:10" x14ac:dyDescent="0.25">
      <c r="A2528" s="17"/>
      <c r="B2528" s="12"/>
      <c r="C2528" s="16">
        <f>IF($B2528="","",IFERROR(INDEX('Products'!$B$6:$B$505,MATCH($B2528,'Products'!$A$6:$A$505,0)),"Unknown code"))</f>
      </c>
      <c r="D2528" s="12"/>
      <c r="E2528" s="14"/>
      <c r="F2528" s="14"/>
      <c r="G2528" s="15">
        <f>IF(OR($B2528="",$D2528=""),"",IF($F2528&lt;&gt;"",$F2528,IFERROR(IF($D2528="In",INDEX('Products'!$E$6:$E$505,MATCH($B2528,'Products'!$A$6:$A$505,0)),INDEX('Products'!$F$6:$F$505,MATCH($B2528,'Products'!$A$6:$A$505,0))),"")))</f>
      </c>
      <c r="H2528" s="15">
        <f>IF(OR($E2528="",$G2528=""),"",$E2528*$G2528)</f>
      </c>
      <c r="I2528" s="15">
        <f>IF(AND($D2528="Out",$E2528&lt;&gt;"",$G2528&lt;&gt;""),$E2528*($G2528-IFERROR(INDEX('Products'!$E$6:$E$505,MATCH($B2528,'Products'!$A$6:$A$505,0)),0)),"")</f>
      </c>
      <c r="J2528" s="12"/>
    </row>
    <row r="2529" spans="1:10" x14ac:dyDescent="0.25">
      <c r="A2529" s="17"/>
      <c r="B2529" s="12"/>
      <c r="C2529" s="16">
        <f>IF($B2529="","",IFERROR(INDEX('Products'!$B$6:$B$505,MATCH($B2529,'Products'!$A$6:$A$505,0)),"Unknown code"))</f>
      </c>
      <c r="D2529" s="12"/>
      <c r="E2529" s="14"/>
      <c r="F2529" s="14"/>
      <c r="G2529" s="15">
        <f>IF(OR($B2529="",$D2529=""),"",IF($F2529&lt;&gt;"",$F2529,IFERROR(IF($D2529="In",INDEX('Products'!$E$6:$E$505,MATCH($B2529,'Products'!$A$6:$A$505,0)),INDEX('Products'!$F$6:$F$505,MATCH($B2529,'Products'!$A$6:$A$505,0))),"")))</f>
      </c>
      <c r="H2529" s="15">
        <f>IF(OR($E2529="",$G2529=""),"",$E2529*$G2529)</f>
      </c>
      <c r="I2529" s="15">
        <f>IF(AND($D2529="Out",$E2529&lt;&gt;"",$G2529&lt;&gt;""),$E2529*($G2529-IFERROR(INDEX('Products'!$E$6:$E$505,MATCH($B2529,'Products'!$A$6:$A$505,0)),0)),"")</f>
      </c>
      <c r="J2529" s="12"/>
    </row>
    <row r="2530" spans="1:10" x14ac:dyDescent="0.25">
      <c r="A2530" s="17"/>
      <c r="B2530" s="12"/>
      <c r="C2530" s="16">
        <f>IF($B2530="","",IFERROR(INDEX('Products'!$B$6:$B$505,MATCH($B2530,'Products'!$A$6:$A$505,0)),"Unknown code"))</f>
      </c>
      <c r="D2530" s="12"/>
      <c r="E2530" s="14"/>
      <c r="F2530" s="14"/>
      <c r="G2530" s="15">
        <f>IF(OR($B2530="",$D2530=""),"",IF($F2530&lt;&gt;"",$F2530,IFERROR(IF($D2530="In",INDEX('Products'!$E$6:$E$505,MATCH($B2530,'Products'!$A$6:$A$505,0)),INDEX('Products'!$F$6:$F$505,MATCH($B2530,'Products'!$A$6:$A$505,0))),"")))</f>
      </c>
      <c r="H2530" s="15">
        <f>IF(OR($E2530="",$G2530=""),"",$E2530*$G2530)</f>
      </c>
      <c r="I2530" s="15">
        <f>IF(AND($D2530="Out",$E2530&lt;&gt;"",$G2530&lt;&gt;""),$E2530*($G2530-IFERROR(INDEX('Products'!$E$6:$E$505,MATCH($B2530,'Products'!$A$6:$A$505,0)),0)),"")</f>
      </c>
      <c r="J2530" s="12"/>
    </row>
    <row r="2531" spans="1:10" x14ac:dyDescent="0.25">
      <c r="A2531" s="17"/>
      <c r="B2531" s="12"/>
      <c r="C2531" s="16">
        <f>IF($B2531="","",IFERROR(INDEX('Products'!$B$6:$B$505,MATCH($B2531,'Products'!$A$6:$A$505,0)),"Unknown code"))</f>
      </c>
      <c r="D2531" s="12"/>
      <c r="E2531" s="14"/>
      <c r="F2531" s="14"/>
      <c r="G2531" s="15">
        <f>IF(OR($B2531="",$D2531=""),"",IF($F2531&lt;&gt;"",$F2531,IFERROR(IF($D2531="In",INDEX('Products'!$E$6:$E$505,MATCH($B2531,'Products'!$A$6:$A$505,0)),INDEX('Products'!$F$6:$F$505,MATCH($B2531,'Products'!$A$6:$A$505,0))),"")))</f>
      </c>
      <c r="H2531" s="15">
        <f>IF(OR($E2531="",$G2531=""),"",$E2531*$G2531)</f>
      </c>
      <c r="I2531" s="15">
        <f>IF(AND($D2531="Out",$E2531&lt;&gt;"",$G2531&lt;&gt;""),$E2531*($G2531-IFERROR(INDEX('Products'!$E$6:$E$505,MATCH($B2531,'Products'!$A$6:$A$505,0)),0)),"")</f>
      </c>
      <c r="J2531" s="12"/>
    </row>
    <row r="2532" spans="1:10" x14ac:dyDescent="0.25">
      <c r="A2532" s="17"/>
      <c r="B2532" s="12"/>
      <c r="C2532" s="16">
        <f>IF($B2532="","",IFERROR(INDEX('Products'!$B$6:$B$505,MATCH($B2532,'Products'!$A$6:$A$505,0)),"Unknown code"))</f>
      </c>
      <c r="D2532" s="12"/>
      <c r="E2532" s="14"/>
      <c r="F2532" s="14"/>
      <c r="G2532" s="15">
        <f>IF(OR($B2532="",$D2532=""),"",IF($F2532&lt;&gt;"",$F2532,IFERROR(IF($D2532="In",INDEX('Products'!$E$6:$E$505,MATCH($B2532,'Products'!$A$6:$A$505,0)),INDEX('Products'!$F$6:$F$505,MATCH($B2532,'Products'!$A$6:$A$505,0))),"")))</f>
      </c>
      <c r="H2532" s="15">
        <f>IF(OR($E2532="",$G2532=""),"",$E2532*$G2532)</f>
      </c>
      <c r="I2532" s="15">
        <f>IF(AND($D2532="Out",$E2532&lt;&gt;"",$G2532&lt;&gt;""),$E2532*($G2532-IFERROR(INDEX('Products'!$E$6:$E$505,MATCH($B2532,'Products'!$A$6:$A$505,0)),0)),"")</f>
      </c>
      <c r="J2532" s="12"/>
    </row>
    <row r="2533" spans="1:10" x14ac:dyDescent="0.25">
      <c r="A2533" s="17"/>
      <c r="B2533" s="12"/>
      <c r="C2533" s="16">
        <f>IF($B2533="","",IFERROR(INDEX('Products'!$B$6:$B$505,MATCH($B2533,'Products'!$A$6:$A$505,0)),"Unknown code"))</f>
      </c>
      <c r="D2533" s="12"/>
      <c r="E2533" s="14"/>
      <c r="F2533" s="14"/>
      <c r="G2533" s="15">
        <f>IF(OR($B2533="",$D2533=""),"",IF($F2533&lt;&gt;"",$F2533,IFERROR(IF($D2533="In",INDEX('Products'!$E$6:$E$505,MATCH($B2533,'Products'!$A$6:$A$505,0)),INDEX('Products'!$F$6:$F$505,MATCH($B2533,'Products'!$A$6:$A$505,0))),"")))</f>
      </c>
      <c r="H2533" s="15">
        <f>IF(OR($E2533="",$G2533=""),"",$E2533*$G2533)</f>
      </c>
      <c r="I2533" s="15">
        <f>IF(AND($D2533="Out",$E2533&lt;&gt;"",$G2533&lt;&gt;""),$E2533*($G2533-IFERROR(INDEX('Products'!$E$6:$E$505,MATCH($B2533,'Products'!$A$6:$A$505,0)),0)),"")</f>
      </c>
      <c r="J2533" s="12"/>
    </row>
    <row r="2534" spans="1:10" x14ac:dyDescent="0.25">
      <c r="A2534" s="17"/>
      <c r="B2534" s="12"/>
      <c r="C2534" s="16">
        <f>IF($B2534="","",IFERROR(INDEX('Products'!$B$6:$B$505,MATCH($B2534,'Products'!$A$6:$A$505,0)),"Unknown code"))</f>
      </c>
      <c r="D2534" s="12"/>
      <c r="E2534" s="14"/>
      <c r="F2534" s="14"/>
      <c r="G2534" s="15">
        <f>IF(OR($B2534="",$D2534=""),"",IF($F2534&lt;&gt;"",$F2534,IFERROR(IF($D2534="In",INDEX('Products'!$E$6:$E$505,MATCH($B2534,'Products'!$A$6:$A$505,0)),INDEX('Products'!$F$6:$F$505,MATCH($B2534,'Products'!$A$6:$A$505,0))),"")))</f>
      </c>
      <c r="H2534" s="15">
        <f>IF(OR($E2534="",$G2534=""),"",$E2534*$G2534)</f>
      </c>
      <c r="I2534" s="15">
        <f>IF(AND($D2534="Out",$E2534&lt;&gt;"",$G2534&lt;&gt;""),$E2534*($G2534-IFERROR(INDEX('Products'!$E$6:$E$505,MATCH($B2534,'Products'!$A$6:$A$505,0)),0)),"")</f>
      </c>
      <c r="J2534" s="12"/>
    </row>
    <row r="2535" spans="1:10" x14ac:dyDescent="0.25">
      <c r="A2535" s="17"/>
      <c r="B2535" s="12"/>
      <c r="C2535" s="16">
        <f>IF($B2535="","",IFERROR(INDEX('Products'!$B$6:$B$505,MATCH($B2535,'Products'!$A$6:$A$505,0)),"Unknown code"))</f>
      </c>
      <c r="D2535" s="12"/>
      <c r="E2535" s="14"/>
      <c r="F2535" s="14"/>
      <c r="G2535" s="15">
        <f>IF(OR($B2535="",$D2535=""),"",IF($F2535&lt;&gt;"",$F2535,IFERROR(IF($D2535="In",INDEX('Products'!$E$6:$E$505,MATCH($B2535,'Products'!$A$6:$A$505,0)),INDEX('Products'!$F$6:$F$505,MATCH($B2535,'Products'!$A$6:$A$505,0))),"")))</f>
      </c>
      <c r="H2535" s="15">
        <f>IF(OR($E2535="",$G2535=""),"",$E2535*$G2535)</f>
      </c>
      <c r="I2535" s="15">
        <f>IF(AND($D2535="Out",$E2535&lt;&gt;"",$G2535&lt;&gt;""),$E2535*($G2535-IFERROR(INDEX('Products'!$E$6:$E$505,MATCH($B2535,'Products'!$A$6:$A$505,0)),0)),"")</f>
      </c>
      <c r="J2535" s="12"/>
    </row>
    <row r="2536" spans="1:10" x14ac:dyDescent="0.25">
      <c r="A2536" s="17"/>
      <c r="B2536" s="12"/>
      <c r="C2536" s="16">
        <f>IF($B2536="","",IFERROR(INDEX('Products'!$B$6:$B$505,MATCH($B2536,'Products'!$A$6:$A$505,0)),"Unknown code"))</f>
      </c>
      <c r="D2536" s="12"/>
      <c r="E2536" s="14"/>
      <c r="F2536" s="14"/>
      <c r="G2536" s="15">
        <f>IF(OR($B2536="",$D2536=""),"",IF($F2536&lt;&gt;"",$F2536,IFERROR(IF($D2536="In",INDEX('Products'!$E$6:$E$505,MATCH($B2536,'Products'!$A$6:$A$505,0)),INDEX('Products'!$F$6:$F$505,MATCH($B2536,'Products'!$A$6:$A$505,0))),"")))</f>
      </c>
      <c r="H2536" s="15">
        <f>IF(OR($E2536="",$G2536=""),"",$E2536*$G2536)</f>
      </c>
      <c r="I2536" s="15">
        <f>IF(AND($D2536="Out",$E2536&lt;&gt;"",$G2536&lt;&gt;""),$E2536*($G2536-IFERROR(INDEX('Products'!$E$6:$E$505,MATCH($B2536,'Products'!$A$6:$A$505,0)),0)),"")</f>
      </c>
      <c r="J2536" s="12"/>
    </row>
    <row r="2537" spans="1:10" x14ac:dyDescent="0.25">
      <c r="A2537" s="17"/>
      <c r="B2537" s="12"/>
      <c r="C2537" s="16">
        <f>IF($B2537="","",IFERROR(INDEX('Products'!$B$6:$B$505,MATCH($B2537,'Products'!$A$6:$A$505,0)),"Unknown code"))</f>
      </c>
      <c r="D2537" s="12"/>
      <c r="E2537" s="14"/>
      <c r="F2537" s="14"/>
      <c r="G2537" s="15">
        <f>IF(OR($B2537="",$D2537=""),"",IF($F2537&lt;&gt;"",$F2537,IFERROR(IF($D2537="In",INDEX('Products'!$E$6:$E$505,MATCH($B2537,'Products'!$A$6:$A$505,0)),INDEX('Products'!$F$6:$F$505,MATCH($B2537,'Products'!$A$6:$A$505,0))),"")))</f>
      </c>
      <c r="H2537" s="15">
        <f>IF(OR($E2537="",$G2537=""),"",$E2537*$G2537)</f>
      </c>
      <c r="I2537" s="15">
        <f>IF(AND($D2537="Out",$E2537&lt;&gt;"",$G2537&lt;&gt;""),$E2537*($G2537-IFERROR(INDEX('Products'!$E$6:$E$505,MATCH($B2537,'Products'!$A$6:$A$505,0)),0)),"")</f>
      </c>
      <c r="J2537" s="12"/>
    </row>
    <row r="2538" spans="1:10" x14ac:dyDescent="0.25">
      <c r="A2538" s="17"/>
      <c r="B2538" s="12"/>
      <c r="C2538" s="16">
        <f>IF($B2538="","",IFERROR(INDEX('Products'!$B$6:$B$505,MATCH($B2538,'Products'!$A$6:$A$505,0)),"Unknown code"))</f>
      </c>
      <c r="D2538" s="12"/>
      <c r="E2538" s="14"/>
      <c r="F2538" s="14"/>
      <c r="G2538" s="15">
        <f>IF(OR($B2538="",$D2538=""),"",IF($F2538&lt;&gt;"",$F2538,IFERROR(IF($D2538="In",INDEX('Products'!$E$6:$E$505,MATCH($B2538,'Products'!$A$6:$A$505,0)),INDEX('Products'!$F$6:$F$505,MATCH($B2538,'Products'!$A$6:$A$505,0))),"")))</f>
      </c>
      <c r="H2538" s="15">
        <f>IF(OR($E2538="",$G2538=""),"",$E2538*$G2538)</f>
      </c>
      <c r="I2538" s="15">
        <f>IF(AND($D2538="Out",$E2538&lt;&gt;"",$G2538&lt;&gt;""),$E2538*($G2538-IFERROR(INDEX('Products'!$E$6:$E$505,MATCH($B2538,'Products'!$A$6:$A$505,0)),0)),"")</f>
      </c>
      <c r="J2538" s="12"/>
    </row>
    <row r="2539" spans="1:10" x14ac:dyDescent="0.25">
      <c r="A2539" s="17"/>
      <c r="B2539" s="12"/>
      <c r="C2539" s="16">
        <f>IF($B2539="","",IFERROR(INDEX('Products'!$B$6:$B$505,MATCH($B2539,'Products'!$A$6:$A$505,0)),"Unknown code"))</f>
      </c>
      <c r="D2539" s="12"/>
      <c r="E2539" s="14"/>
      <c r="F2539" s="14"/>
      <c r="G2539" s="15">
        <f>IF(OR($B2539="",$D2539=""),"",IF($F2539&lt;&gt;"",$F2539,IFERROR(IF($D2539="In",INDEX('Products'!$E$6:$E$505,MATCH($B2539,'Products'!$A$6:$A$505,0)),INDEX('Products'!$F$6:$F$505,MATCH($B2539,'Products'!$A$6:$A$505,0))),"")))</f>
      </c>
      <c r="H2539" s="15">
        <f>IF(OR($E2539="",$G2539=""),"",$E2539*$G2539)</f>
      </c>
      <c r="I2539" s="15">
        <f>IF(AND($D2539="Out",$E2539&lt;&gt;"",$G2539&lt;&gt;""),$E2539*($G2539-IFERROR(INDEX('Products'!$E$6:$E$505,MATCH($B2539,'Products'!$A$6:$A$505,0)),0)),"")</f>
      </c>
      <c r="J2539" s="12"/>
    </row>
    <row r="2540" spans="1:10" x14ac:dyDescent="0.25">
      <c r="A2540" s="17"/>
      <c r="B2540" s="12"/>
      <c r="C2540" s="16">
        <f>IF($B2540="","",IFERROR(INDEX('Products'!$B$6:$B$505,MATCH($B2540,'Products'!$A$6:$A$505,0)),"Unknown code"))</f>
      </c>
      <c r="D2540" s="12"/>
      <c r="E2540" s="14"/>
      <c r="F2540" s="14"/>
      <c r="G2540" s="15">
        <f>IF(OR($B2540="",$D2540=""),"",IF($F2540&lt;&gt;"",$F2540,IFERROR(IF($D2540="In",INDEX('Products'!$E$6:$E$505,MATCH($B2540,'Products'!$A$6:$A$505,0)),INDEX('Products'!$F$6:$F$505,MATCH($B2540,'Products'!$A$6:$A$505,0))),"")))</f>
      </c>
      <c r="H2540" s="15">
        <f>IF(OR($E2540="",$G2540=""),"",$E2540*$G2540)</f>
      </c>
      <c r="I2540" s="15">
        <f>IF(AND($D2540="Out",$E2540&lt;&gt;"",$G2540&lt;&gt;""),$E2540*($G2540-IFERROR(INDEX('Products'!$E$6:$E$505,MATCH($B2540,'Products'!$A$6:$A$505,0)),0)),"")</f>
      </c>
      <c r="J2540" s="12"/>
    </row>
    <row r="2541" spans="1:10" x14ac:dyDescent="0.25">
      <c r="A2541" s="17"/>
      <c r="B2541" s="12"/>
      <c r="C2541" s="16">
        <f>IF($B2541="","",IFERROR(INDEX('Products'!$B$6:$B$505,MATCH($B2541,'Products'!$A$6:$A$505,0)),"Unknown code"))</f>
      </c>
      <c r="D2541" s="12"/>
      <c r="E2541" s="14"/>
      <c r="F2541" s="14"/>
      <c r="G2541" s="15">
        <f>IF(OR($B2541="",$D2541=""),"",IF($F2541&lt;&gt;"",$F2541,IFERROR(IF($D2541="In",INDEX('Products'!$E$6:$E$505,MATCH($B2541,'Products'!$A$6:$A$505,0)),INDEX('Products'!$F$6:$F$505,MATCH($B2541,'Products'!$A$6:$A$505,0))),"")))</f>
      </c>
      <c r="H2541" s="15">
        <f>IF(OR($E2541="",$G2541=""),"",$E2541*$G2541)</f>
      </c>
      <c r="I2541" s="15">
        <f>IF(AND($D2541="Out",$E2541&lt;&gt;"",$G2541&lt;&gt;""),$E2541*($G2541-IFERROR(INDEX('Products'!$E$6:$E$505,MATCH($B2541,'Products'!$A$6:$A$505,0)),0)),"")</f>
      </c>
      <c r="J2541" s="12"/>
    </row>
    <row r="2542" spans="1:10" x14ac:dyDescent="0.25">
      <c r="A2542" s="17"/>
      <c r="B2542" s="12"/>
      <c r="C2542" s="16">
        <f>IF($B2542="","",IFERROR(INDEX('Products'!$B$6:$B$505,MATCH($B2542,'Products'!$A$6:$A$505,0)),"Unknown code"))</f>
      </c>
      <c r="D2542" s="12"/>
      <c r="E2542" s="14"/>
      <c r="F2542" s="14"/>
      <c r="G2542" s="15">
        <f>IF(OR($B2542="",$D2542=""),"",IF($F2542&lt;&gt;"",$F2542,IFERROR(IF($D2542="In",INDEX('Products'!$E$6:$E$505,MATCH($B2542,'Products'!$A$6:$A$505,0)),INDEX('Products'!$F$6:$F$505,MATCH($B2542,'Products'!$A$6:$A$505,0))),"")))</f>
      </c>
      <c r="H2542" s="15">
        <f>IF(OR($E2542="",$G2542=""),"",$E2542*$G2542)</f>
      </c>
      <c r="I2542" s="15">
        <f>IF(AND($D2542="Out",$E2542&lt;&gt;"",$G2542&lt;&gt;""),$E2542*($G2542-IFERROR(INDEX('Products'!$E$6:$E$505,MATCH($B2542,'Products'!$A$6:$A$505,0)),0)),"")</f>
      </c>
      <c r="J2542" s="12"/>
    </row>
    <row r="2543" spans="1:10" x14ac:dyDescent="0.25">
      <c r="A2543" s="17"/>
      <c r="B2543" s="12"/>
      <c r="C2543" s="16">
        <f>IF($B2543="","",IFERROR(INDEX('Products'!$B$6:$B$505,MATCH($B2543,'Products'!$A$6:$A$505,0)),"Unknown code"))</f>
      </c>
      <c r="D2543" s="12"/>
      <c r="E2543" s="14"/>
      <c r="F2543" s="14"/>
      <c r="G2543" s="15">
        <f>IF(OR($B2543="",$D2543=""),"",IF($F2543&lt;&gt;"",$F2543,IFERROR(IF($D2543="In",INDEX('Products'!$E$6:$E$505,MATCH($B2543,'Products'!$A$6:$A$505,0)),INDEX('Products'!$F$6:$F$505,MATCH($B2543,'Products'!$A$6:$A$505,0))),"")))</f>
      </c>
      <c r="H2543" s="15">
        <f>IF(OR($E2543="",$G2543=""),"",$E2543*$G2543)</f>
      </c>
      <c r="I2543" s="15">
        <f>IF(AND($D2543="Out",$E2543&lt;&gt;"",$G2543&lt;&gt;""),$E2543*($G2543-IFERROR(INDEX('Products'!$E$6:$E$505,MATCH($B2543,'Products'!$A$6:$A$505,0)),0)),"")</f>
      </c>
      <c r="J2543" s="12"/>
    </row>
    <row r="2544" spans="1:10" x14ac:dyDescent="0.25">
      <c r="A2544" s="17"/>
      <c r="B2544" s="12"/>
      <c r="C2544" s="16">
        <f>IF($B2544="","",IFERROR(INDEX('Products'!$B$6:$B$505,MATCH($B2544,'Products'!$A$6:$A$505,0)),"Unknown code"))</f>
      </c>
      <c r="D2544" s="12"/>
      <c r="E2544" s="14"/>
      <c r="F2544" s="14"/>
      <c r="G2544" s="15">
        <f>IF(OR($B2544="",$D2544=""),"",IF($F2544&lt;&gt;"",$F2544,IFERROR(IF($D2544="In",INDEX('Products'!$E$6:$E$505,MATCH($B2544,'Products'!$A$6:$A$505,0)),INDEX('Products'!$F$6:$F$505,MATCH($B2544,'Products'!$A$6:$A$505,0))),"")))</f>
      </c>
      <c r="H2544" s="15">
        <f>IF(OR($E2544="",$G2544=""),"",$E2544*$G2544)</f>
      </c>
      <c r="I2544" s="15">
        <f>IF(AND($D2544="Out",$E2544&lt;&gt;"",$G2544&lt;&gt;""),$E2544*($G2544-IFERROR(INDEX('Products'!$E$6:$E$505,MATCH($B2544,'Products'!$A$6:$A$505,0)),0)),"")</f>
      </c>
      <c r="J2544" s="12"/>
    </row>
    <row r="2545" spans="1:10" x14ac:dyDescent="0.25">
      <c r="A2545" s="17"/>
      <c r="B2545" s="12"/>
      <c r="C2545" s="16">
        <f>IF($B2545="","",IFERROR(INDEX('Products'!$B$6:$B$505,MATCH($B2545,'Products'!$A$6:$A$505,0)),"Unknown code"))</f>
      </c>
      <c r="D2545" s="12"/>
      <c r="E2545" s="14"/>
      <c r="F2545" s="14"/>
      <c r="G2545" s="15">
        <f>IF(OR($B2545="",$D2545=""),"",IF($F2545&lt;&gt;"",$F2545,IFERROR(IF($D2545="In",INDEX('Products'!$E$6:$E$505,MATCH($B2545,'Products'!$A$6:$A$505,0)),INDEX('Products'!$F$6:$F$505,MATCH($B2545,'Products'!$A$6:$A$505,0))),"")))</f>
      </c>
      <c r="H2545" s="15">
        <f>IF(OR($E2545="",$G2545=""),"",$E2545*$G2545)</f>
      </c>
      <c r="I2545" s="15">
        <f>IF(AND($D2545="Out",$E2545&lt;&gt;"",$G2545&lt;&gt;""),$E2545*($G2545-IFERROR(INDEX('Products'!$E$6:$E$505,MATCH($B2545,'Products'!$A$6:$A$505,0)),0)),"")</f>
      </c>
      <c r="J2545" s="12"/>
    </row>
    <row r="2546" spans="1:10" x14ac:dyDescent="0.25">
      <c r="A2546" s="17"/>
      <c r="B2546" s="12"/>
      <c r="C2546" s="16">
        <f>IF($B2546="","",IFERROR(INDEX('Products'!$B$6:$B$505,MATCH($B2546,'Products'!$A$6:$A$505,0)),"Unknown code"))</f>
      </c>
      <c r="D2546" s="12"/>
      <c r="E2546" s="14"/>
      <c r="F2546" s="14"/>
      <c r="G2546" s="15">
        <f>IF(OR($B2546="",$D2546=""),"",IF($F2546&lt;&gt;"",$F2546,IFERROR(IF($D2546="In",INDEX('Products'!$E$6:$E$505,MATCH($B2546,'Products'!$A$6:$A$505,0)),INDEX('Products'!$F$6:$F$505,MATCH($B2546,'Products'!$A$6:$A$505,0))),"")))</f>
      </c>
      <c r="H2546" s="15">
        <f>IF(OR($E2546="",$G2546=""),"",$E2546*$G2546)</f>
      </c>
      <c r="I2546" s="15">
        <f>IF(AND($D2546="Out",$E2546&lt;&gt;"",$G2546&lt;&gt;""),$E2546*($G2546-IFERROR(INDEX('Products'!$E$6:$E$505,MATCH($B2546,'Products'!$A$6:$A$505,0)),0)),"")</f>
      </c>
      <c r="J2546" s="12"/>
    </row>
    <row r="2547" spans="1:10" x14ac:dyDescent="0.25">
      <c r="A2547" s="17"/>
      <c r="B2547" s="12"/>
      <c r="C2547" s="16">
        <f>IF($B2547="","",IFERROR(INDEX('Products'!$B$6:$B$505,MATCH($B2547,'Products'!$A$6:$A$505,0)),"Unknown code"))</f>
      </c>
      <c r="D2547" s="12"/>
      <c r="E2547" s="14"/>
      <c r="F2547" s="14"/>
      <c r="G2547" s="15">
        <f>IF(OR($B2547="",$D2547=""),"",IF($F2547&lt;&gt;"",$F2547,IFERROR(IF($D2547="In",INDEX('Products'!$E$6:$E$505,MATCH($B2547,'Products'!$A$6:$A$505,0)),INDEX('Products'!$F$6:$F$505,MATCH($B2547,'Products'!$A$6:$A$505,0))),"")))</f>
      </c>
      <c r="H2547" s="15">
        <f>IF(OR($E2547="",$G2547=""),"",$E2547*$G2547)</f>
      </c>
      <c r="I2547" s="15">
        <f>IF(AND($D2547="Out",$E2547&lt;&gt;"",$G2547&lt;&gt;""),$E2547*($G2547-IFERROR(INDEX('Products'!$E$6:$E$505,MATCH($B2547,'Products'!$A$6:$A$505,0)),0)),"")</f>
      </c>
      <c r="J2547" s="12"/>
    </row>
    <row r="2548" spans="1:10" x14ac:dyDescent="0.25">
      <c r="A2548" s="17"/>
      <c r="B2548" s="12"/>
      <c r="C2548" s="16">
        <f>IF($B2548="","",IFERROR(INDEX('Products'!$B$6:$B$505,MATCH($B2548,'Products'!$A$6:$A$505,0)),"Unknown code"))</f>
      </c>
      <c r="D2548" s="12"/>
      <c r="E2548" s="14"/>
      <c r="F2548" s="14"/>
      <c r="G2548" s="15">
        <f>IF(OR($B2548="",$D2548=""),"",IF($F2548&lt;&gt;"",$F2548,IFERROR(IF($D2548="In",INDEX('Products'!$E$6:$E$505,MATCH($B2548,'Products'!$A$6:$A$505,0)),INDEX('Products'!$F$6:$F$505,MATCH($B2548,'Products'!$A$6:$A$505,0))),"")))</f>
      </c>
      <c r="H2548" s="15">
        <f>IF(OR($E2548="",$G2548=""),"",$E2548*$G2548)</f>
      </c>
      <c r="I2548" s="15">
        <f>IF(AND($D2548="Out",$E2548&lt;&gt;"",$G2548&lt;&gt;""),$E2548*($G2548-IFERROR(INDEX('Products'!$E$6:$E$505,MATCH($B2548,'Products'!$A$6:$A$505,0)),0)),"")</f>
      </c>
      <c r="J2548" s="12"/>
    </row>
    <row r="2549" spans="1:10" x14ac:dyDescent="0.25">
      <c r="A2549" s="17"/>
      <c r="B2549" s="12"/>
      <c r="C2549" s="16">
        <f>IF($B2549="","",IFERROR(INDEX('Products'!$B$6:$B$505,MATCH($B2549,'Products'!$A$6:$A$505,0)),"Unknown code"))</f>
      </c>
      <c r="D2549" s="12"/>
      <c r="E2549" s="14"/>
      <c r="F2549" s="14"/>
      <c r="G2549" s="15">
        <f>IF(OR($B2549="",$D2549=""),"",IF($F2549&lt;&gt;"",$F2549,IFERROR(IF($D2549="In",INDEX('Products'!$E$6:$E$505,MATCH($B2549,'Products'!$A$6:$A$505,0)),INDEX('Products'!$F$6:$F$505,MATCH($B2549,'Products'!$A$6:$A$505,0))),"")))</f>
      </c>
      <c r="H2549" s="15">
        <f>IF(OR($E2549="",$G2549=""),"",$E2549*$G2549)</f>
      </c>
      <c r="I2549" s="15">
        <f>IF(AND($D2549="Out",$E2549&lt;&gt;"",$G2549&lt;&gt;""),$E2549*($G2549-IFERROR(INDEX('Products'!$E$6:$E$505,MATCH($B2549,'Products'!$A$6:$A$505,0)),0)),"")</f>
      </c>
      <c r="J2549" s="12"/>
    </row>
    <row r="2550" spans="1:10" x14ac:dyDescent="0.25">
      <c r="A2550" s="17"/>
      <c r="B2550" s="12"/>
      <c r="C2550" s="16">
        <f>IF($B2550="","",IFERROR(INDEX('Products'!$B$6:$B$505,MATCH($B2550,'Products'!$A$6:$A$505,0)),"Unknown code"))</f>
      </c>
      <c r="D2550" s="12"/>
      <c r="E2550" s="14"/>
      <c r="F2550" s="14"/>
      <c r="G2550" s="15">
        <f>IF(OR($B2550="",$D2550=""),"",IF($F2550&lt;&gt;"",$F2550,IFERROR(IF($D2550="In",INDEX('Products'!$E$6:$E$505,MATCH($B2550,'Products'!$A$6:$A$505,0)),INDEX('Products'!$F$6:$F$505,MATCH($B2550,'Products'!$A$6:$A$505,0))),"")))</f>
      </c>
      <c r="H2550" s="15">
        <f>IF(OR($E2550="",$G2550=""),"",$E2550*$G2550)</f>
      </c>
      <c r="I2550" s="15">
        <f>IF(AND($D2550="Out",$E2550&lt;&gt;"",$G2550&lt;&gt;""),$E2550*($G2550-IFERROR(INDEX('Products'!$E$6:$E$505,MATCH($B2550,'Products'!$A$6:$A$505,0)),0)),"")</f>
      </c>
      <c r="J2550" s="12"/>
    </row>
    <row r="2551" spans="1:10" x14ac:dyDescent="0.25">
      <c r="A2551" s="17"/>
      <c r="B2551" s="12"/>
      <c r="C2551" s="16">
        <f>IF($B2551="","",IFERROR(INDEX('Products'!$B$6:$B$505,MATCH($B2551,'Products'!$A$6:$A$505,0)),"Unknown code"))</f>
      </c>
      <c r="D2551" s="12"/>
      <c r="E2551" s="14"/>
      <c r="F2551" s="14"/>
      <c r="G2551" s="15">
        <f>IF(OR($B2551="",$D2551=""),"",IF($F2551&lt;&gt;"",$F2551,IFERROR(IF($D2551="In",INDEX('Products'!$E$6:$E$505,MATCH($B2551,'Products'!$A$6:$A$505,0)),INDEX('Products'!$F$6:$F$505,MATCH($B2551,'Products'!$A$6:$A$505,0))),"")))</f>
      </c>
      <c r="H2551" s="15">
        <f>IF(OR($E2551="",$G2551=""),"",$E2551*$G2551)</f>
      </c>
      <c r="I2551" s="15">
        <f>IF(AND($D2551="Out",$E2551&lt;&gt;"",$G2551&lt;&gt;""),$E2551*($G2551-IFERROR(INDEX('Products'!$E$6:$E$505,MATCH($B2551,'Products'!$A$6:$A$505,0)),0)),"")</f>
      </c>
      <c r="J2551" s="12"/>
    </row>
    <row r="2552" spans="1:10" x14ac:dyDescent="0.25">
      <c r="A2552" s="17"/>
      <c r="B2552" s="12"/>
      <c r="C2552" s="16">
        <f>IF($B2552="","",IFERROR(INDEX('Products'!$B$6:$B$505,MATCH($B2552,'Products'!$A$6:$A$505,0)),"Unknown code"))</f>
      </c>
      <c r="D2552" s="12"/>
      <c r="E2552" s="14"/>
      <c r="F2552" s="14"/>
      <c r="G2552" s="15">
        <f>IF(OR($B2552="",$D2552=""),"",IF($F2552&lt;&gt;"",$F2552,IFERROR(IF($D2552="In",INDEX('Products'!$E$6:$E$505,MATCH($B2552,'Products'!$A$6:$A$505,0)),INDEX('Products'!$F$6:$F$505,MATCH($B2552,'Products'!$A$6:$A$505,0))),"")))</f>
      </c>
      <c r="H2552" s="15">
        <f>IF(OR($E2552="",$G2552=""),"",$E2552*$G2552)</f>
      </c>
      <c r="I2552" s="15">
        <f>IF(AND($D2552="Out",$E2552&lt;&gt;"",$G2552&lt;&gt;""),$E2552*($G2552-IFERROR(INDEX('Products'!$E$6:$E$505,MATCH($B2552,'Products'!$A$6:$A$505,0)),0)),"")</f>
      </c>
      <c r="J2552" s="12"/>
    </row>
    <row r="2553" spans="1:10" x14ac:dyDescent="0.25">
      <c r="A2553" s="17"/>
      <c r="B2553" s="12"/>
      <c r="C2553" s="16">
        <f>IF($B2553="","",IFERROR(INDEX('Products'!$B$6:$B$505,MATCH($B2553,'Products'!$A$6:$A$505,0)),"Unknown code"))</f>
      </c>
      <c r="D2553" s="12"/>
      <c r="E2553" s="14"/>
      <c r="F2553" s="14"/>
      <c r="G2553" s="15">
        <f>IF(OR($B2553="",$D2553=""),"",IF($F2553&lt;&gt;"",$F2553,IFERROR(IF($D2553="In",INDEX('Products'!$E$6:$E$505,MATCH($B2553,'Products'!$A$6:$A$505,0)),INDEX('Products'!$F$6:$F$505,MATCH($B2553,'Products'!$A$6:$A$505,0))),"")))</f>
      </c>
      <c r="H2553" s="15">
        <f>IF(OR($E2553="",$G2553=""),"",$E2553*$G2553)</f>
      </c>
      <c r="I2553" s="15">
        <f>IF(AND($D2553="Out",$E2553&lt;&gt;"",$G2553&lt;&gt;""),$E2553*($G2553-IFERROR(INDEX('Products'!$E$6:$E$505,MATCH($B2553,'Products'!$A$6:$A$505,0)),0)),"")</f>
      </c>
      <c r="J2553" s="12"/>
    </row>
    <row r="2554" spans="1:10" x14ac:dyDescent="0.25">
      <c r="A2554" s="17"/>
      <c r="B2554" s="12"/>
      <c r="C2554" s="16">
        <f>IF($B2554="","",IFERROR(INDEX('Products'!$B$6:$B$505,MATCH($B2554,'Products'!$A$6:$A$505,0)),"Unknown code"))</f>
      </c>
      <c r="D2554" s="12"/>
      <c r="E2554" s="14"/>
      <c r="F2554" s="14"/>
      <c r="G2554" s="15">
        <f>IF(OR($B2554="",$D2554=""),"",IF($F2554&lt;&gt;"",$F2554,IFERROR(IF($D2554="In",INDEX('Products'!$E$6:$E$505,MATCH($B2554,'Products'!$A$6:$A$505,0)),INDEX('Products'!$F$6:$F$505,MATCH($B2554,'Products'!$A$6:$A$505,0))),"")))</f>
      </c>
      <c r="H2554" s="15">
        <f>IF(OR($E2554="",$G2554=""),"",$E2554*$G2554)</f>
      </c>
      <c r="I2554" s="15">
        <f>IF(AND($D2554="Out",$E2554&lt;&gt;"",$G2554&lt;&gt;""),$E2554*($G2554-IFERROR(INDEX('Products'!$E$6:$E$505,MATCH($B2554,'Products'!$A$6:$A$505,0)),0)),"")</f>
      </c>
      <c r="J2554" s="12"/>
    </row>
    <row r="2555" spans="1:10" x14ac:dyDescent="0.25">
      <c r="A2555" s="17"/>
      <c r="B2555" s="12"/>
      <c r="C2555" s="16">
        <f>IF($B2555="","",IFERROR(INDEX('Products'!$B$6:$B$505,MATCH($B2555,'Products'!$A$6:$A$505,0)),"Unknown code"))</f>
      </c>
      <c r="D2555" s="12"/>
      <c r="E2555" s="14"/>
      <c r="F2555" s="14"/>
      <c r="G2555" s="15">
        <f>IF(OR($B2555="",$D2555=""),"",IF($F2555&lt;&gt;"",$F2555,IFERROR(IF($D2555="In",INDEX('Products'!$E$6:$E$505,MATCH($B2555,'Products'!$A$6:$A$505,0)),INDEX('Products'!$F$6:$F$505,MATCH($B2555,'Products'!$A$6:$A$505,0))),"")))</f>
      </c>
      <c r="H2555" s="15">
        <f>IF(OR($E2555="",$G2555=""),"",$E2555*$G2555)</f>
      </c>
      <c r="I2555" s="15">
        <f>IF(AND($D2555="Out",$E2555&lt;&gt;"",$G2555&lt;&gt;""),$E2555*($G2555-IFERROR(INDEX('Products'!$E$6:$E$505,MATCH($B2555,'Products'!$A$6:$A$505,0)),0)),"")</f>
      </c>
      <c r="J2555" s="12"/>
    </row>
    <row r="2556" spans="1:10" x14ac:dyDescent="0.25">
      <c r="A2556" s="17"/>
      <c r="B2556" s="12"/>
      <c r="C2556" s="16">
        <f>IF($B2556="","",IFERROR(INDEX('Products'!$B$6:$B$505,MATCH($B2556,'Products'!$A$6:$A$505,0)),"Unknown code"))</f>
      </c>
      <c r="D2556" s="12"/>
      <c r="E2556" s="14"/>
      <c r="F2556" s="14"/>
      <c r="G2556" s="15">
        <f>IF(OR($B2556="",$D2556=""),"",IF($F2556&lt;&gt;"",$F2556,IFERROR(IF($D2556="In",INDEX('Products'!$E$6:$E$505,MATCH($B2556,'Products'!$A$6:$A$505,0)),INDEX('Products'!$F$6:$F$505,MATCH($B2556,'Products'!$A$6:$A$505,0))),"")))</f>
      </c>
      <c r="H2556" s="15">
        <f>IF(OR($E2556="",$G2556=""),"",$E2556*$G2556)</f>
      </c>
      <c r="I2556" s="15">
        <f>IF(AND($D2556="Out",$E2556&lt;&gt;"",$G2556&lt;&gt;""),$E2556*($G2556-IFERROR(INDEX('Products'!$E$6:$E$505,MATCH($B2556,'Products'!$A$6:$A$505,0)),0)),"")</f>
      </c>
      <c r="J2556" s="12"/>
    </row>
    <row r="2557" spans="1:10" x14ac:dyDescent="0.25">
      <c r="A2557" s="17"/>
      <c r="B2557" s="12"/>
      <c r="C2557" s="16">
        <f>IF($B2557="","",IFERROR(INDEX('Products'!$B$6:$B$505,MATCH($B2557,'Products'!$A$6:$A$505,0)),"Unknown code"))</f>
      </c>
      <c r="D2557" s="12"/>
      <c r="E2557" s="14"/>
      <c r="F2557" s="14"/>
      <c r="G2557" s="15">
        <f>IF(OR($B2557="",$D2557=""),"",IF($F2557&lt;&gt;"",$F2557,IFERROR(IF($D2557="In",INDEX('Products'!$E$6:$E$505,MATCH($B2557,'Products'!$A$6:$A$505,0)),INDEX('Products'!$F$6:$F$505,MATCH($B2557,'Products'!$A$6:$A$505,0))),"")))</f>
      </c>
      <c r="H2557" s="15">
        <f>IF(OR($E2557="",$G2557=""),"",$E2557*$G2557)</f>
      </c>
      <c r="I2557" s="15">
        <f>IF(AND($D2557="Out",$E2557&lt;&gt;"",$G2557&lt;&gt;""),$E2557*($G2557-IFERROR(INDEX('Products'!$E$6:$E$505,MATCH($B2557,'Products'!$A$6:$A$505,0)),0)),"")</f>
      </c>
      <c r="J2557" s="12"/>
    </row>
    <row r="2558" spans="1:10" x14ac:dyDescent="0.25">
      <c r="A2558" s="17"/>
      <c r="B2558" s="12"/>
      <c r="C2558" s="16">
        <f>IF($B2558="","",IFERROR(INDEX('Products'!$B$6:$B$505,MATCH($B2558,'Products'!$A$6:$A$505,0)),"Unknown code"))</f>
      </c>
      <c r="D2558" s="12"/>
      <c r="E2558" s="14"/>
      <c r="F2558" s="14"/>
      <c r="G2558" s="15">
        <f>IF(OR($B2558="",$D2558=""),"",IF($F2558&lt;&gt;"",$F2558,IFERROR(IF($D2558="In",INDEX('Products'!$E$6:$E$505,MATCH($B2558,'Products'!$A$6:$A$505,0)),INDEX('Products'!$F$6:$F$505,MATCH($B2558,'Products'!$A$6:$A$505,0))),"")))</f>
      </c>
      <c r="H2558" s="15">
        <f>IF(OR($E2558="",$G2558=""),"",$E2558*$G2558)</f>
      </c>
      <c r="I2558" s="15">
        <f>IF(AND($D2558="Out",$E2558&lt;&gt;"",$G2558&lt;&gt;""),$E2558*($G2558-IFERROR(INDEX('Products'!$E$6:$E$505,MATCH($B2558,'Products'!$A$6:$A$505,0)),0)),"")</f>
      </c>
      <c r="J2558" s="12"/>
    </row>
    <row r="2559" spans="1:10" x14ac:dyDescent="0.25">
      <c r="A2559" s="17"/>
      <c r="B2559" s="12"/>
      <c r="C2559" s="16">
        <f>IF($B2559="","",IFERROR(INDEX('Products'!$B$6:$B$505,MATCH($B2559,'Products'!$A$6:$A$505,0)),"Unknown code"))</f>
      </c>
      <c r="D2559" s="12"/>
      <c r="E2559" s="14"/>
      <c r="F2559" s="14"/>
      <c r="G2559" s="15">
        <f>IF(OR($B2559="",$D2559=""),"",IF($F2559&lt;&gt;"",$F2559,IFERROR(IF($D2559="In",INDEX('Products'!$E$6:$E$505,MATCH($B2559,'Products'!$A$6:$A$505,0)),INDEX('Products'!$F$6:$F$505,MATCH($B2559,'Products'!$A$6:$A$505,0))),"")))</f>
      </c>
      <c r="H2559" s="15">
        <f>IF(OR($E2559="",$G2559=""),"",$E2559*$G2559)</f>
      </c>
      <c r="I2559" s="15">
        <f>IF(AND($D2559="Out",$E2559&lt;&gt;"",$G2559&lt;&gt;""),$E2559*($G2559-IFERROR(INDEX('Products'!$E$6:$E$505,MATCH($B2559,'Products'!$A$6:$A$505,0)),0)),"")</f>
      </c>
      <c r="J2559" s="12"/>
    </row>
    <row r="2560" spans="1:10" x14ac:dyDescent="0.25">
      <c r="A2560" s="17"/>
      <c r="B2560" s="12"/>
      <c r="C2560" s="16">
        <f>IF($B2560="","",IFERROR(INDEX('Products'!$B$6:$B$505,MATCH($B2560,'Products'!$A$6:$A$505,0)),"Unknown code"))</f>
      </c>
      <c r="D2560" s="12"/>
      <c r="E2560" s="14"/>
      <c r="F2560" s="14"/>
      <c r="G2560" s="15">
        <f>IF(OR($B2560="",$D2560=""),"",IF($F2560&lt;&gt;"",$F2560,IFERROR(IF($D2560="In",INDEX('Products'!$E$6:$E$505,MATCH($B2560,'Products'!$A$6:$A$505,0)),INDEX('Products'!$F$6:$F$505,MATCH($B2560,'Products'!$A$6:$A$505,0))),"")))</f>
      </c>
      <c r="H2560" s="15">
        <f>IF(OR($E2560="",$G2560=""),"",$E2560*$G2560)</f>
      </c>
      <c r="I2560" s="15">
        <f>IF(AND($D2560="Out",$E2560&lt;&gt;"",$G2560&lt;&gt;""),$E2560*($G2560-IFERROR(INDEX('Products'!$E$6:$E$505,MATCH($B2560,'Products'!$A$6:$A$505,0)),0)),"")</f>
      </c>
      <c r="J2560" s="12"/>
    </row>
    <row r="2561" spans="1:10" x14ac:dyDescent="0.25">
      <c r="A2561" s="17"/>
      <c r="B2561" s="12"/>
      <c r="C2561" s="16">
        <f>IF($B2561="","",IFERROR(INDEX('Products'!$B$6:$B$505,MATCH($B2561,'Products'!$A$6:$A$505,0)),"Unknown code"))</f>
      </c>
      <c r="D2561" s="12"/>
      <c r="E2561" s="14"/>
      <c r="F2561" s="14"/>
      <c r="G2561" s="15">
        <f>IF(OR($B2561="",$D2561=""),"",IF($F2561&lt;&gt;"",$F2561,IFERROR(IF($D2561="In",INDEX('Products'!$E$6:$E$505,MATCH($B2561,'Products'!$A$6:$A$505,0)),INDEX('Products'!$F$6:$F$505,MATCH($B2561,'Products'!$A$6:$A$505,0))),"")))</f>
      </c>
      <c r="H2561" s="15">
        <f>IF(OR($E2561="",$G2561=""),"",$E2561*$G2561)</f>
      </c>
      <c r="I2561" s="15">
        <f>IF(AND($D2561="Out",$E2561&lt;&gt;"",$G2561&lt;&gt;""),$E2561*($G2561-IFERROR(INDEX('Products'!$E$6:$E$505,MATCH($B2561,'Products'!$A$6:$A$505,0)),0)),"")</f>
      </c>
      <c r="J2561" s="12"/>
    </row>
    <row r="2562" spans="1:10" x14ac:dyDescent="0.25">
      <c r="A2562" s="17"/>
      <c r="B2562" s="12"/>
      <c r="C2562" s="16">
        <f>IF($B2562="","",IFERROR(INDEX('Products'!$B$6:$B$505,MATCH($B2562,'Products'!$A$6:$A$505,0)),"Unknown code"))</f>
      </c>
      <c r="D2562" s="12"/>
      <c r="E2562" s="14"/>
      <c r="F2562" s="14"/>
      <c r="G2562" s="15">
        <f>IF(OR($B2562="",$D2562=""),"",IF($F2562&lt;&gt;"",$F2562,IFERROR(IF($D2562="In",INDEX('Products'!$E$6:$E$505,MATCH($B2562,'Products'!$A$6:$A$505,0)),INDEX('Products'!$F$6:$F$505,MATCH($B2562,'Products'!$A$6:$A$505,0))),"")))</f>
      </c>
      <c r="H2562" s="15">
        <f>IF(OR($E2562="",$G2562=""),"",$E2562*$G2562)</f>
      </c>
      <c r="I2562" s="15">
        <f>IF(AND($D2562="Out",$E2562&lt;&gt;"",$G2562&lt;&gt;""),$E2562*($G2562-IFERROR(INDEX('Products'!$E$6:$E$505,MATCH($B2562,'Products'!$A$6:$A$505,0)),0)),"")</f>
      </c>
      <c r="J2562" s="12"/>
    </row>
    <row r="2563" spans="1:10" x14ac:dyDescent="0.25">
      <c r="A2563" s="17"/>
      <c r="B2563" s="12"/>
      <c r="C2563" s="16">
        <f>IF($B2563="","",IFERROR(INDEX('Products'!$B$6:$B$505,MATCH($B2563,'Products'!$A$6:$A$505,0)),"Unknown code"))</f>
      </c>
      <c r="D2563" s="12"/>
      <c r="E2563" s="14"/>
      <c r="F2563" s="14"/>
      <c r="G2563" s="15">
        <f>IF(OR($B2563="",$D2563=""),"",IF($F2563&lt;&gt;"",$F2563,IFERROR(IF($D2563="In",INDEX('Products'!$E$6:$E$505,MATCH($B2563,'Products'!$A$6:$A$505,0)),INDEX('Products'!$F$6:$F$505,MATCH($B2563,'Products'!$A$6:$A$505,0))),"")))</f>
      </c>
      <c r="H2563" s="15">
        <f>IF(OR($E2563="",$G2563=""),"",$E2563*$G2563)</f>
      </c>
      <c r="I2563" s="15">
        <f>IF(AND($D2563="Out",$E2563&lt;&gt;"",$G2563&lt;&gt;""),$E2563*($G2563-IFERROR(INDEX('Products'!$E$6:$E$505,MATCH($B2563,'Products'!$A$6:$A$505,0)),0)),"")</f>
      </c>
      <c r="J2563" s="12"/>
    </row>
    <row r="2564" spans="1:10" x14ac:dyDescent="0.25">
      <c r="A2564" s="17"/>
      <c r="B2564" s="12"/>
      <c r="C2564" s="16">
        <f>IF($B2564="","",IFERROR(INDEX('Products'!$B$6:$B$505,MATCH($B2564,'Products'!$A$6:$A$505,0)),"Unknown code"))</f>
      </c>
      <c r="D2564" s="12"/>
      <c r="E2564" s="14"/>
      <c r="F2564" s="14"/>
      <c r="G2564" s="15">
        <f>IF(OR($B2564="",$D2564=""),"",IF($F2564&lt;&gt;"",$F2564,IFERROR(IF($D2564="In",INDEX('Products'!$E$6:$E$505,MATCH($B2564,'Products'!$A$6:$A$505,0)),INDEX('Products'!$F$6:$F$505,MATCH($B2564,'Products'!$A$6:$A$505,0))),"")))</f>
      </c>
      <c r="H2564" s="15">
        <f>IF(OR($E2564="",$G2564=""),"",$E2564*$G2564)</f>
      </c>
      <c r="I2564" s="15">
        <f>IF(AND($D2564="Out",$E2564&lt;&gt;"",$G2564&lt;&gt;""),$E2564*($G2564-IFERROR(INDEX('Products'!$E$6:$E$505,MATCH($B2564,'Products'!$A$6:$A$505,0)),0)),"")</f>
      </c>
      <c r="J2564" s="12"/>
    </row>
    <row r="2565" spans="1:10" x14ac:dyDescent="0.25">
      <c r="A2565" s="17"/>
      <c r="B2565" s="12"/>
      <c r="C2565" s="16">
        <f>IF($B2565="","",IFERROR(INDEX('Products'!$B$6:$B$505,MATCH($B2565,'Products'!$A$6:$A$505,0)),"Unknown code"))</f>
      </c>
      <c r="D2565" s="12"/>
      <c r="E2565" s="14"/>
      <c r="F2565" s="14"/>
      <c r="G2565" s="15">
        <f>IF(OR($B2565="",$D2565=""),"",IF($F2565&lt;&gt;"",$F2565,IFERROR(IF($D2565="In",INDEX('Products'!$E$6:$E$505,MATCH($B2565,'Products'!$A$6:$A$505,0)),INDEX('Products'!$F$6:$F$505,MATCH($B2565,'Products'!$A$6:$A$505,0))),"")))</f>
      </c>
      <c r="H2565" s="15">
        <f>IF(OR($E2565="",$G2565=""),"",$E2565*$G2565)</f>
      </c>
      <c r="I2565" s="15">
        <f>IF(AND($D2565="Out",$E2565&lt;&gt;"",$G2565&lt;&gt;""),$E2565*($G2565-IFERROR(INDEX('Products'!$E$6:$E$505,MATCH($B2565,'Products'!$A$6:$A$505,0)),0)),"")</f>
      </c>
      <c r="J2565" s="12"/>
    </row>
    <row r="2566" spans="1:10" x14ac:dyDescent="0.25">
      <c r="A2566" s="17"/>
      <c r="B2566" s="12"/>
      <c r="C2566" s="16">
        <f>IF($B2566="","",IFERROR(INDEX('Products'!$B$6:$B$505,MATCH($B2566,'Products'!$A$6:$A$505,0)),"Unknown code"))</f>
      </c>
      <c r="D2566" s="12"/>
      <c r="E2566" s="14"/>
      <c r="F2566" s="14"/>
      <c r="G2566" s="15">
        <f>IF(OR($B2566="",$D2566=""),"",IF($F2566&lt;&gt;"",$F2566,IFERROR(IF($D2566="In",INDEX('Products'!$E$6:$E$505,MATCH($B2566,'Products'!$A$6:$A$505,0)),INDEX('Products'!$F$6:$F$505,MATCH($B2566,'Products'!$A$6:$A$505,0))),"")))</f>
      </c>
      <c r="H2566" s="15">
        <f>IF(OR($E2566="",$G2566=""),"",$E2566*$G2566)</f>
      </c>
      <c r="I2566" s="15">
        <f>IF(AND($D2566="Out",$E2566&lt;&gt;"",$G2566&lt;&gt;""),$E2566*($G2566-IFERROR(INDEX('Products'!$E$6:$E$505,MATCH($B2566,'Products'!$A$6:$A$505,0)),0)),"")</f>
      </c>
      <c r="J2566" s="12"/>
    </row>
    <row r="2567" spans="1:10" x14ac:dyDescent="0.25">
      <c r="A2567" s="17"/>
      <c r="B2567" s="12"/>
      <c r="C2567" s="16">
        <f>IF($B2567="","",IFERROR(INDEX('Products'!$B$6:$B$505,MATCH($B2567,'Products'!$A$6:$A$505,0)),"Unknown code"))</f>
      </c>
      <c r="D2567" s="12"/>
      <c r="E2567" s="14"/>
      <c r="F2567" s="14"/>
      <c r="G2567" s="15">
        <f>IF(OR($B2567="",$D2567=""),"",IF($F2567&lt;&gt;"",$F2567,IFERROR(IF($D2567="In",INDEX('Products'!$E$6:$E$505,MATCH($B2567,'Products'!$A$6:$A$505,0)),INDEX('Products'!$F$6:$F$505,MATCH($B2567,'Products'!$A$6:$A$505,0))),"")))</f>
      </c>
      <c r="H2567" s="15">
        <f>IF(OR($E2567="",$G2567=""),"",$E2567*$G2567)</f>
      </c>
      <c r="I2567" s="15">
        <f>IF(AND($D2567="Out",$E2567&lt;&gt;"",$G2567&lt;&gt;""),$E2567*($G2567-IFERROR(INDEX('Products'!$E$6:$E$505,MATCH($B2567,'Products'!$A$6:$A$505,0)),0)),"")</f>
      </c>
      <c r="J2567" s="12"/>
    </row>
    <row r="2568" spans="1:10" x14ac:dyDescent="0.25">
      <c r="A2568" s="17"/>
      <c r="B2568" s="12"/>
      <c r="C2568" s="16">
        <f>IF($B2568="","",IFERROR(INDEX('Products'!$B$6:$B$505,MATCH($B2568,'Products'!$A$6:$A$505,0)),"Unknown code"))</f>
      </c>
      <c r="D2568" s="12"/>
      <c r="E2568" s="14"/>
      <c r="F2568" s="14"/>
      <c r="G2568" s="15">
        <f>IF(OR($B2568="",$D2568=""),"",IF($F2568&lt;&gt;"",$F2568,IFERROR(IF($D2568="In",INDEX('Products'!$E$6:$E$505,MATCH($B2568,'Products'!$A$6:$A$505,0)),INDEX('Products'!$F$6:$F$505,MATCH($B2568,'Products'!$A$6:$A$505,0))),"")))</f>
      </c>
      <c r="H2568" s="15">
        <f>IF(OR($E2568="",$G2568=""),"",$E2568*$G2568)</f>
      </c>
      <c r="I2568" s="15">
        <f>IF(AND($D2568="Out",$E2568&lt;&gt;"",$G2568&lt;&gt;""),$E2568*($G2568-IFERROR(INDEX('Products'!$E$6:$E$505,MATCH($B2568,'Products'!$A$6:$A$505,0)),0)),"")</f>
      </c>
      <c r="J2568" s="12"/>
    </row>
    <row r="2569" spans="1:10" x14ac:dyDescent="0.25">
      <c r="A2569" s="17"/>
      <c r="B2569" s="12"/>
      <c r="C2569" s="16">
        <f>IF($B2569="","",IFERROR(INDEX('Products'!$B$6:$B$505,MATCH($B2569,'Products'!$A$6:$A$505,0)),"Unknown code"))</f>
      </c>
      <c r="D2569" s="12"/>
      <c r="E2569" s="14"/>
      <c r="F2569" s="14"/>
      <c r="G2569" s="15">
        <f>IF(OR($B2569="",$D2569=""),"",IF($F2569&lt;&gt;"",$F2569,IFERROR(IF($D2569="In",INDEX('Products'!$E$6:$E$505,MATCH($B2569,'Products'!$A$6:$A$505,0)),INDEX('Products'!$F$6:$F$505,MATCH($B2569,'Products'!$A$6:$A$505,0))),"")))</f>
      </c>
      <c r="H2569" s="15">
        <f>IF(OR($E2569="",$G2569=""),"",$E2569*$G2569)</f>
      </c>
      <c r="I2569" s="15">
        <f>IF(AND($D2569="Out",$E2569&lt;&gt;"",$G2569&lt;&gt;""),$E2569*($G2569-IFERROR(INDEX('Products'!$E$6:$E$505,MATCH($B2569,'Products'!$A$6:$A$505,0)),0)),"")</f>
      </c>
      <c r="J2569" s="12"/>
    </row>
    <row r="2570" spans="1:10" x14ac:dyDescent="0.25">
      <c r="A2570" s="17"/>
      <c r="B2570" s="12"/>
      <c r="C2570" s="16">
        <f>IF($B2570="","",IFERROR(INDEX('Products'!$B$6:$B$505,MATCH($B2570,'Products'!$A$6:$A$505,0)),"Unknown code"))</f>
      </c>
      <c r="D2570" s="12"/>
      <c r="E2570" s="14"/>
      <c r="F2570" s="14"/>
      <c r="G2570" s="15">
        <f>IF(OR($B2570="",$D2570=""),"",IF($F2570&lt;&gt;"",$F2570,IFERROR(IF($D2570="In",INDEX('Products'!$E$6:$E$505,MATCH($B2570,'Products'!$A$6:$A$505,0)),INDEX('Products'!$F$6:$F$505,MATCH($B2570,'Products'!$A$6:$A$505,0))),"")))</f>
      </c>
      <c r="H2570" s="15">
        <f>IF(OR($E2570="",$G2570=""),"",$E2570*$G2570)</f>
      </c>
      <c r="I2570" s="15">
        <f>IF(AND($D2570="Out",$E2570&lt;&gt;"",$G2570&lt;&gt;""),$E2570*($G2570-IFERROR(INDEX('Products'!$E$6:$E$505,MATCH($B2570,'Products'!$A$6:$A$505,0)),0)),"")</f>
      </c>
      <c r="J2570" s="12"/>
    </row>
    <row r="2571" spans="1:10" x14ac:dyDescent="0.25">
      <c r="A2571" s="17"/>
      <c r="B2571" s="12"/>
      <c r="C2571" s="16">
        <f>IF($B2571="","",IFERROR(INDEX('Products'!$B$6:$B$505,MATCH($B2571,'Products'!$A$6:$A$505,0)),"Unknown code"))</f>
      </c>
      <c r="D2571" s="12"/>
      <c r="E2571" s="14"/>
      <c r="F2571" s="14"/>
      <c r="G2571" s="15">
        <f>IF(OR($B2571="",$D2571=""),"",IF($F2571&lt;&gt;"",$F2571,IFERROR(IF($D2571="In",INDEX('Products'!$E$6:$E$505,MATCH($B2571,'Products'!$A$6:$A$505,0)),INDEX('Products'!$F$6:$F$505,MATCH($B2571,'Products'!$A$6:$A$505,0))),"")))</f>
      </c>
      <c r="H2571" s="15">
        <f>IF(OR($E2571="",$G2571=""),"",$E2571*$G2571)</f>
      </c>
      <c r="I2571" s="15">
        <f>IF(AND($D2571="Out",$E2571&lt;&gt;"",$G2571&lt;&gt;""),$E2571*($G2571-IFERROR(INDEX('Products'!$E$6:$E$505,MATCH($B2571,'Products'!$A$6:$A$505,0)),0)),"")</f>
      </c>
      <c r="J2571" s="12"/>
    </row>
    <row r="2572" spans="1:10" x14ac:dyDescent="0.25">
      <c r="A2572" s="17"/>
      <c r="B2572" s="12"/>
      <c r="C2572" s="16">
        <f>IF($B2572="","",IFERROR(INDEX('Products'!$B$6:$B$505,MATCH($B2572,'Products'!$A$6:$A$505,0)),"Unknown code"))</f>
      </c>
      <c r="D2572" s="12"/>
      <c r="E2572" s="14"/>
      <c r="F2572" s="14"/>
      <c r="G2572" s="15">
        <f>IF(OR($B2572="",$D2572=""),"",IF($F2572&lt;&gt;"",$F2572,IFERROR(IF($D2572="In",INDEX('Products'!$E$6:$E$505,MATCH($B2572,'Products'!$A$6:$A$505,0)),INDEX('Products'!$F$6:$F$505,MATCH($B2572,'Products'!$A$6:$A$505,0))),"")))</f>
      </c>
      <c r="H2572" s="15">
        <f>IF(OR($E2572="",$G2572=""),"",$E2572*$G2572)</f>
      </c>
      <c r="I2572" s="15">
        <f>IF(AND($D2572="Out",$E2572&lt;&gt;"",$G2572&lt;&gt;""),$E2572*($G2572-IFERROR(INDEX('Products'!$E$6:$E$505,MATCH($B2572,'Products'!$A$6:$A$505,0)),0)),"")</f>
      </c>
      <c r="J2572" s="12"/>
    </row>
    <row r="2573" spans="1:10" x14ac:dyDescent="0.25">
      <c r="A2573" s="17"/>
      <c r="B2573" s="12"/>
      <c r="C2573" s="16">
        <f>IF($B2573="","",IFERROR(INDEX('Products'!$B$6:$B$505,MATCH($B2573,'Products'!$A$6:$A$505,0)),"Unknown code"))</f>
      </c>
      <c r="D2573" s="12"/>
      <c r="E2573" s="14"/>
      <c r="F2573" s="14"/>
      <c r="G2573" s="15">
        <f>IF(OR($B2573="",$D2573=""),"",IF($F2573&lt;&gt;"",$F2573,IFERROR(IF($D2573="In",INDEX('Products'!$E$6:$E$505,MATCH($B2573,'Products'!$A$6:$A$505,0)),INDEX('Products'!$F$6:$F$505,MATCH($B2573,'Products'!$A$6:$A$505,0))),"")))</f>
      </c>
      <c r="H2573" s="15">
        <f>IF(OR($E2573="",$G2573=""),"",$E2573*$G2573)</f>
      </c>
      <c r="I2573" s="15">
        <f>IF(AND($D2573="Out",$E2573&lt;&gt;"",$G2573&lt;&gt;""),$E2573*($G2573-IFERROR(INDEX('Products'!$E$6:$E$505,MATCH($B2573,'Products'!$A$6:$A$505,0)),0)),"")</f>
      </c>
      <c r="J2573" s="12"/>
    </row>
    <row r="2574" spans="1:10" x14ac:dyDescent="0.25">
      <c r="A2574" s="17"/>
      <c r="B2574" s="12"/>
      <c r="C2574" s="16">
        <f>IF($B2574="","",IFERROR(INDEX('Products'!$B$6:$B$505,MATCH($B2574,'Products'!$A$6:$A$505,0)),"Unknown code"))</f>
      </c>
      <c r="D2574" s="12"/>
      <c r="E2574" s="14"/>
      <c r="F2574" s="14"/>
      <c r="G2574" s="15">
        <f>IF(OR($B2574="",$D2574=""),"",IF($F2574&lt;&gt;"",$F2574,IFERROR(IF($D2574="In",INDEX('Products'!$E$6:$E$505,MATCH($B2574,'Products'!$A$6:$A$505,0)),INDEX('Products'!$F$6:$F$505,MATCH($B2574,'Products'!$A$6:$A$505,0))),"")))</f>
      </c>
      <c r="H2574" s="15">
        <f>IF(OR($E2574="",$G2574=""),"",$E2574*$G2574)</f>
      </c>
      <c r="I2574" s="15">
        <f>IF(AND($D2574="Out",$E2574&lt;&gt;"",$G2574&lt;&gt;""),$E2574*($G2574-IFERROR(INDEX('Products'!$E$6:$E$505,MATCH($B2574,'Products'!$A$6:$A$505,0)),0)),"")</f>
      </c>
      <c r="J2574" s="12"/>
    </row>
    <row r="2575" spans="1:10" x14ac:dyDescent="0.25">
      <c r="A2575" s="17"/>
      <c r="B2575" s="12"/>
      <c r="C2575" s="16">
        <f>IF($B2575="","",IFERROR(INDEX('Products'!$B$6:$B$505,MATCH($B2575,'Products'!$A$6:$A$505,0)),"Unknown code"))</f>
      </c>
      <c r="D2575" s="12"/>
      <c r="E2575" s="14"/>
      <c r="F2575" s="14"/>
      <c r="G2575" s="15">
        <f>IF(OR($B2575="",$D2575=""),"",IF($F2575&lt;&gt;"",$F2575,IFERROR(IF($D2575="In",INDEX('Products'!$E$6:$E$505,MATCH($B2575,'Products'!$A$6:$A$505,0)),INDEX('Products'!$F$6:$F$505,MATCH($B2575,'Products'!$A$6:$A$505,0))),"")))</f>
      </c>
      <c r="H2575" s="15">
        <f>IF(OR($E2575="",$G2575=""),"",$E2575*$G2575)</f>
      </c>
      <c r="I2575" s="15">
        <f>IF(AND($D2575="Out",$E2575&lt;&gt;"",$G2575&lt;&gt;""),$E2575*($G2575-IFERROR(INDEX('Products'!$E$6:$E$505,MATCH($B2575,'Products'!$A$6:$A$505,0)),0)),"")</f>
      </c>
      <c r="J2575" s="12"/>
    </row>
    <row r="2576" spans="1:10" x14ac:dyDescent="0.25">
      <c r="A2576" s="17"/>
      <c r="B2576" s="12"/>
      <c r="C2576" s="16">
        <f>IF($B2576="","",IFERROR(INDEX('Products'!$B$6:$B$505,MATCH($B2576,'Products'!$A$6:$A$505,0)),"Unknown code"))</f>
      </c>
      <c r="D2576" s="12"/>
      <c r="E2576" s="14"/>
      <c r="F2576" s="14"/>
      <c r="G2576" s="15">
        <f>IF(OR($B2576="",$D2576=""),"",IF($F2576&lt;&gt;"",$F2576,IFERROR(IF($D2576="In",INDEX('Products'!$E$6:$E$505,MATCH($B2576,'Products'!$A$6:$A$505,0)),INDEX('Products'!$F$6:$F$505,MATCH($B2576,'Products'!$A$6:$A$505,0))),"")))</f>
      </c>
      <c r="H2576" s="15">
        <f>IF(OR($E2576="",$G2576=""),"",$E2576*$G2576)</f>
      </c>
      <c r="I2576" s="15">
        <f>IF(AND($D2576="Out",$E2576&lt;&gt;"",$G2576&lt;&gt;""),$E2576*($G2576-IFERROR(INDEX('Products'!$E$6:$E$505,MATCH($B2576,'Products'!$A$6:$A$505,0)),0)),"")</f>
      </c>
      <c r="J2576" s="12"/>
    </row>
    <row r="2577" spans="1:10" x14ac:dyDescent="0.25">
      <c r="A2577" s="17"/>
      <c r="B2577" s="12"/>
      <c r="C2577" s="16">
        <f>IF($B2577="","",IFERROR(INDEX('Products'!$B$6:$B$505,MATCH($B2577,'Products'!$A$6:$A$505,0)),"Unknown code"))</f>
      </c>
      <c r="D2577" s="12"/>
      <c r="E2577" s="14"/>
      <c r="F2577" s="14"/>
      <c r="G2577" s="15">
        <f>IF(OR($B2577="",$D2577=""),"",IF($F2577&lt;&gt;"",$F2577,IFERROR(IF($D2577="In",INDEX('Products'!$E$6:$E$505,MATCH($B2577,'Products'!$A$6:$A$505,0)),INDEX('Products'!$F$6:$F$505,MATCH($B2577,'Products'!$A$6:$A$505,0))),"")))</f>
      </c>
      <c r="H2577" s="15">
        <f>IF(OR($E2577="",$G2577=""),"",$E2577*$G2577)</f>
      </c>
      <c r="I2577" s="15">
        <f>IF(AND($D2577="Out",$E2577&lt;&gt;"",$G2577&lt;&gt;""),$E2577*($G2577-IFERROR(INDEX('Products'!$E$6:$E$505,MATCH($B2577,'Products'!$A$6:$A$505,0)),0)),"")</f>
      </c>
      <c r="J2577" s="12"/>
    </row>
    <row r="2578" spans="1:10" x14ac:dyDescent="0.25">
      <c r="A2578" s="17"/>
      <c r="B2578" s="12"/>
      <c r="C2578" s="16">
        <f>IF($B2578="","",IFERROR(INDEX('Products'!$B$6:$B$505,MATCH($B2578,'Products'!$A$6:$A$505,0)),"Unknown code"))</f>
      </c>
      <c r="D2578" s="12"/>
      <c r="E2578" s="14"/>
      <c r="F2578" s="14"/>
      <c r="G2578" s="15">
        <f>IF(OR($B2578="",$D2578=""),"",IF($F2578&lt;&gt;"",$F2578,IFERROR(IF($D2578="In",INDEX('Products'!$E$6:$E$505,MATCH($B2578,'Products'!$A$6:$A$505,0)),INDEX('Products'!$F$6:$F$505,MATCH($B2578,'Products'!$A$6:$A$505,0))),"")))</f>
      </c>
      <c r="H2578" s="15">
        <f>IF(OR($E2578="",$G2578=""),"",$E2578*$G2578)</f>
      </c>
      <c r="I2578" s="15">
        <f>IF(AND($D2578="Out",$E2578&lt;&gt;"",$G2578&lt;&gt;""),$E2578*($G2578-IFERROR(INDEX('Products'!$E$6:$E$505,MATCH($B2578,'Products'!$A$6:$A$505,0)),0)),"")</f>
      </c>
      <c r="J2578" s="12"/>
    </row>
    <row r="2579" spans="1:10" x14ac:dyDescent="0.25">
      <c r="A2579" s="17"/>
      <c r="B2579" s="12"/>
      <c r="C2579" s="16">
        <f>IF($B2579="","",IFERROR(INDEX('Products'!$B$6:$B$505,MATCH($B2579,'Products'!$A$6:$A$505,0)),"Unknown code"))</f>
      </c>
      <c r="D2579" s="12"/>
      <c r="E2579" s="14"/>
      <c r="F2579" s="14"/>
      <c r="G2579" s="15">
        <f>IF(OR($B2579="",$D2579=""),"",IF($F2579&lt;&gt;"",$F2579,IFERROR(IF($D2579="In",INDEX('Products'!$E$6:$E$505,MATCH($B2579,'Products'!$A$6:$A$505,0)),INDEX('Products'!$F$6:$F$505,MATCH($B2579,'Products'!$A$6:$A$505,0))),"")))</f>
      </c>
      <c r="H2579" s="15">
        <f>IF(OR($E2579="",$G2579=""),"",$E2579*$G2579)</f>
      </c>
      <c r="I2579" s="15">
        <f>IF(AND($D2579="Out",$E2579&lt;&gt;"",$G2579&lt;&gt;""),$E2579*($G2579-IFERROR(INDEX('Products'!$E$6:$E$505,MATCH($B2579,'Products'!$A$6:$A$505,0)),0)),"")</f>
      </c>
      <c r="J2579" s="12"/>
    </row>
    <row r="2580" spans="1:10" x14ac:dyDescent="0.25">
      <c r="A2580" s="17"/>
      <c r="B2580" s="12"/>
      <c r="C2580" s="16">
        <f>IF($B2580="","",IFERROR(INDEX('Products'!$B$6:$B$505,MATCH($B2580,'Products'!$A$6:$A$505,0)),"Unknown code"))</f>
      </c>
      <c r="D2580" s="12"/>
      <c r="E2580" s="14"/>
      <c r="F2580" s="14"/>
      <c r="G2580" s="15">
        <f>IF(OR($B2580="",$D2580=""),"",IF($F2580&lt;&gt;"",$F2580,IFERROR(IF($D2580="In",INDEX('Products'!$E$6:$E$505,MATCH($B2580,'Products'!$A$6:$A$505,0)),INDEX('Products'!$F$6:$F$505,MATCH($B2580,'Products'!$A$6:$A$505,0))),"")))</f>
      </c>
      <c r="H2580" s="15">
        <f>IF(OR($E2580="",$G2580=""),"",$E2580*$G2580)</f>
      </c>
      <c r="I2580" s="15">
        <f>IF(AND($D2580="Out",$E2580&lt;&gt;"",$G2580&lt;&gt;""),$E2580*($G2580-IFERROR(INDEX('Products'!$E$6:$E$505,MATCH($B2580,'Products'!$A$6:$A$505,0)),0)),"")</f>
      </c>
      <c r="J2580" s="12"/>
    </row>
    <row r="2581" spans="1:10" x14ac:dyDescent="0.25">
      <c r="A2581" s="17"/>
      <c r="B2581" s="12"/>
      <c r="C2581" s="16">
        <f>IF($B2581="","",IFERROR(INDEX('Products'!$B$6:$B$505,MATCH($B2581,'Products'!$A$6:$A$505,0)),"Unknown code"))</f>
      </c>
      <c r="D2581" s="12"/>
      <c r="E2581" s="14"/>
      <c r="F2581" s="14"/>
      <c r="G2581" s="15">
        <f>IF(OR($B2581="",$D2581=""),"",IF($F2581&lt;&gt;"",$F2581,IFERROR(IF($D2581="In",INDEX('Products'!$E$6:$E$505,MATCH($B2581,'Products'!$A$6:$A$505,0)),INDEX('Products'!$F$6:$F$505,MATCH($B2581,'Products'!$A$6:$A$505,0))),"")))</f>
      </c>
      <c r="H2581" s="15">
        <f>IF(OR($E2581="",$G2581=""),"",$E2581*$G2581)</f>
      </c>
      <c r="I2581" s="15">
        <f>IF(AND($D2581="Out",$E2581&lt;&gt;"",$G2581&lt;&gt;""),$E2581*($G2581-IFERROR(INDEX('Products'!$E$6:$E$505,MATCH($B2581,'Products'!$A$6:$A$505,0)),0)),"")</f>
      </c>
      <c r="J2581" s="12"/>
    </row>
    <row r="2582" spans="1:10" x14ac:dyDescent="0.25">
      <c r="A2582" s="17"/>
      <c r="B2582" s="12"/>
      <c r="C2582" s="16">
        <f>IF($B2582="","",IFERROR(INDEX('Products'!$B$6:$B$505,MATCH($B2582,'Products'!$A$6:$A$505,0)),"Unknown code"))</f>
      </c>
      <c r="D2582" s="12"/>
      <c r="E2582" s="14"/>
      <c r="F2582" s="14"/>
      <c r="G2582" s="15">
        <f>IF(OR($B2582="",$D2582=""),"",IF($F2582&lt;&gt;"",$F2582,IFERROR(IF($D2582="In",INDEX('Products'!$E$6:$E$505,MATCH($B2582,'Products'!$A$6:$A$505,0)),INDEX('Products'!$F$6:$F$505,MATCH($B2582,'Products'!$A$6:$A$505,0))),"")))</f>
      </c>
      <c r="H2582" s="15">
        <f>IF(OR($E2582="",$G2582=""),"",$E2582*$G2582)</f>
      </c>
      <c r="I2582" s="15">
        <f>IF(AND($D2582="Out",$E2582&lt;&gt;"",$G2582&lt;&gt;""),$E2582*($G2582-IFERROR(INDEX('Products'!$E$6:$E$505,MATCH($B2582,'Products'!$A$6:$A$505,0)),0)),"")</f>
      </c>
      <c r="J2582" s="12"/>
    </row>
    <row r="2583" spans="1:10" x14ac:dyDescent="0.25">
      <c r="A2583" s="17"/>
      <c r="B2583" s="12"/>
      <c r="C2583" s="16">
        <f>IF($B2583="","",IFERROR(INDEX('Products'!$B$6:$B$505,MATCH($B2583,'Products'!$A$6:$A$505,0)),"Unknown code"))</f>
      </c>
      <c r="D2583" s="12"/>
      <c r="E2583" s="14"/>
      <c r="F2583" s="14"/>
      <c r="G2583" s="15">
        <f>IF(OR($B2583="",$D2583=""),"",IF($F2583&lt;&gt;"",$F2583,IFERROR(IF($D2583="In",INDEX('Products'!$E$6:$E$505,MATCH($B2583,'Products'!$A$6:$A$505,0)),INDEX('Products'!$F$6:$F$505,MATCH($B2583,'Products'!$A$6:$A$505,0))),"")))</f>
      </c>
      <c r="H2583" s="15">
        <f>IF(OR($E2583="",$G2583=""),"",$E2583*$G2583)</f>
      </c>
      <c r="I2583" s="15">
        <f>IF(AND($D2583="Out",$E2583&lt;&gt;"",$G2583&lt;&gt;""),$E2583*($G2583-IFERROR(INDEX('Products'!$E$6:$E$505,MATCH($B2583,'Products'!$A$6:$A$505,0)),0)),"")</f>
      </c>
      <c r="J2583" s="12"/>
    </row>
    <row r="2584" spans="1:10" x14ac:dyDescent="0.25">
      <c r="A2584" s="17"/>
      <c r="B2584" s="12"/>
      <c r="C2584" s="16">
        <f>IF($B2584="","",IFERROR(INDEX('Products'!$B$6:$B$505,MATCH($B2584,'Products'!$A$6:$A$505,0)),"Unknown code"))</f>
      </c>
      <c r="D2584" s="12"/>
      <c r="E2584" s="14"/>
      <c r="F2584" s="14"/>
      <c r="G2584" s="15">
        <f>IF(OR($B2584="",$D2584=""),"",IF($F2584&lt;&gt;"",$F2584,IFERROR(IF($D2584="In",INDEX('Products'!$E$6:$E$505,MATCH($B2584,'Products'!$A$6:$A$505,0)),INDEX('Products'!$F$6:$F$505,MATCH($B2584,'Products'!$A$6:$A$505,0))),"")))</f>
      </c>
      <c r="H2584" s="15">
        <f>IF(OR($E2584="",$G2584=""),"",$E2584*$G2584)</f>
      </c>
      <c r="I2584" s="15">
        <f>IF(AND($D2584="Out",$E2584&lt;&gt;"",$G2584&lt;&gt;""),$E2584*($G2584-IFERROR(INDEX('Products'!$E$6:$E$505,MATCH($B2584,'Products'!$A$6:$A$505,0)),0)),"")</f>
      </c>
      <c r="J2584" s="12"/>
    </row>
    <row r="2585" spans="1:10" x14ac:dyDescent="0.25">
      <c r="A2585" s="17"/>
      <c r="B2585" s="12"/>
      <c r="C2585" s="16">
        <f>IF($B2585="","",IFERROR(INDEX('Products'!$B$6:$B$505,MATCH($B2585,'Products'!$A$6:$A$505,0)),"Unknown code"))</f>
      </c>
      <c r="D2585" s="12"/>
      <c r="E2585" s="14"/>
      <c r="F2585" s="14"/>
      <c r="G2585" s="15">
        <f>IF(OR($B2585="",$D2585=""),"",IF($F2585&lt;&gt;"",$F2585,IFERROR(IF($D2585="In",INDEX('Products'!$E$6:$E$505,MATCH($B2585,'Products'!$A$6:$A$505,0)),INDEX('Products'!$F$6:$F$505,MATCH($B2585,'Products'!$A$6:$A$505,0))),"")))</f>
      </c>
      <c r="H2585" s="15">
        <f>IF(OR($E2585="",$G2585=""),"",$E2585*$G2585)</f>
      </c>
      <c r="I2585" s="15">
        <f>IF(AND($D2585="Out",$E2585&lt;&gt;"",$G2585&lt;&gt;""),$E2585*($G2585-IFERROR(INDEX('Products'!$E$6:$E$505,MATCH($B2585,'Products'!$A$6:$A$505,0)),0)),"")</f>
      </c>
      <c r="J2585" s="12"/>
    </row>
    <row r="2586" spans="1:10" x14ac:dyDescent="0.25">
      <c r="A2586" s="17"/>
      <c r="B2586" s="12"/>
      <c r="C2586" s="16">
        <f>IF($B2586="","",IFERROR(INDEX('Products'!$B$6:$B$505,MATCH($B2586,'Products'!$A$6:$A$505,0)),"Unknown code"))</f>
      </c>
      <c r="D2586" s="12"/>
      <c r="E2586" s="14"/>
      <c r="F2586" s="14"/>
      <c r="G2586" s="15">
        <f>IF(OR($B2586="",$D2586=""),"",IF($F2586&lt;&gt;"",$F2586,IFERROR(IF($D2586="In",INDEX('Products'!$E$6:$E$505,MATCH($B2586,'Products'!$A$6:$A$505,0)),INDEX('Products'!$F$6:$F$505,MATCH($B2586,'Products'!$A$6:$A$505,0))),"")))</f>
      </c>
      <c r="H2586" s="15">
        <f>IF(OR($E2586="",$G2586=""),"",$E2586*$G2586)</f>
      </c>
      <c r="I2586" s="15">
        <f>IF(AND($D2586="Out",$E2586&lt;&gt;"",$G2586&lt;&gt;""),$E2586*($G2586-IFERROR(INDEX('Products'!$E$6:$E$505,MATCH($B2586,'Products'!$A$6:$A$505,0)),0)),"")</f>
      </c>
      <c r="J2586" s="12"/>
    </row>
    <row r="2587" spans="1:10" x14ac:dyDescent="0.25">
      <c r="A2587" s="17"/>
      <c r="B2587" s="12"/>
      <c r="C2587" s="16">
        <f>IF($B2587="","",IFERROR(INDEX('Products'!$B$6:$B$505,MATCH($B2587,'Products'!$A$6:$A$505,0)),"Unknown code"))</f>
      </c>
      <c r="D2587" s="12"/>
      <c r="E2587" s="14"/>
      <c r="F2587" s="14"/>
      <c r="G2587" s="15">
        <f>IF(OR($B2587="",$D2587=""),"",IF($F2587&lt;&gt;"",$F2587,IFERROR(IF($D2587="In",INDEX('Products'!$E$6:$E$505,MATCH($B2587,'Products'!$A$6:$A$505,0)),INDEX('Products'!$F$6:$F$505,MATCH($B2587,'Products'!$A$6:$A$505,0))),"")))</f>
      </c>
      <c r="H2587" s="15">
        <f>IF(OR($E2587="",$G2587=""),"",$E2587*$G2587)</f>
      </c>
      <c r="I2587" s="15">
        <f>IF(AND($D2587="Out",$E2587&lt;&gt;"",$G2587&lt;&gt;""),$E2587*($G2587-IFERROR(INDEX('Products'!$E$6:$E$505,MATCH($B2587,'Products'!$A$6:$A$505,0)),0)),"")</f>
      </c>
      <c r="J2587" s="12"/>
    </row>
    <row r="2588" spans="1:10" x14ac:dyDescent="0.25">
      <c r="A2588" s="17"/>
      <c r="B2588" s="12"/>
      <c r="C2588" s="16">
        <f>IF($B2588="","",IFERROR(INDEX('Products'!$B$6:$B$505,MATCH($B2588,'Products'!$A$6:$A$505,0)),"Unknown code"))</f>
      </c>
      <c r="D2588" s="12"/>
      <c r="E2588" s="14"/>
      <c r="F2588" s="14"/>
      <c r="G2588" s="15">
        <f>IF(OR($B2588="",$D2588=""),"",IF($F2588&lt;&gt;"",$F2588,IFERROR(IF($D2588="In",INDEX('Products'!$E$6:$E$505,MATCH($B2588,'Products'!$A$6:$A$505,0)),INDEX('Products'!$F$6:$F$505,MATCH($B2588,'Products'!$A$6:$A$505,0))),"")))</f>
      </c>
      <c r="H2588" s="15">
        <f>IF(OR($E2588="",$G2588=""),"",$E2588*$G2588)</f>
      </c>
      <c r="I2588" s="15">
        <f>IF(AND($D2588="Out",$E2588&lt;&gt;"",$G2588&lt;&gt;""),$E2588*($G2588-IFERROR(INDEX('Products'!$E$6:$E$505,MATCH($B2588,'Products'!$A$6:$A$505,0)),0)),"")</f>
      </c>
      <c r="J2588" s="12"/>
    </row>
    <row r="2589" spans="1:10" x14ac:dyDescent="0.25">
      <c r="A2589" s="17"/>
      <c r="B2589" s="12"/>
      <c r="C2589" s="16">
        <f>IF($B2589="","",IFERROR(INDEX('Products'!$B$6:$B$505,MATCH($B2589,'Products'!$A$6:$A$505,0)),"Unknown code"))</f>
      </c>
      <c r="D2589" s="12"/>
      <c r="E2589" s="14"/>
      <c r="F2589" s="14"/>
      <c r="G2589" s="15">
        <f>IF(OR($B2589="",$D2589=""),"",IF($F2589&lt;&gt;"",$F2589,IFERROR(IF($D2589="In",INDEX('Products'!$E$6:$E$505,MATCH($B2589,'Products'!$A$6:$A$505,0)),INDEX('Products'!$F$6:$F$505,MATCH($B2589,'Products'!$A$6:$A$505,0))),"")))</f>
      </c>
      <c r="H2589" s="15">
        <f>IF(OR($E2589="",$G2589=""),"",$E2589*$G2589)</f>
      </c>
      <c r="I2589" s="15">
        <f>IF(AND($D2589="Out",$E2589&lt;&gt;"",$G2589&lt;&gt;""),$E2589*($G2589-IFERROR(INDEX('Products'!$E$6:$E$505,MATCH($B2589,'Products'!$A$6:$A$505,0)),0)),"")</f>
      </c>
      <c r="J2589" s="12"/>
    </row>
    <row r="2590" spans="1:10" x14ac:dyDescent="0.25">
      <c r="A2590" s="17"/>
      <c r="B2590" s="12"/>
      <c r="C2590" s="16">
        <f>IF($B2590="","",IFERROR(INDEX('Products'!$B$6:$B$505,MATCH($B2590,'Products'!$A$6:$A$505,0)),"Unknown code"))</f>
      </c>
      <c r="D2590" s="12"/>
      <c r="E2590" s="14"/>
      <c r="F2590" s="14"/>
      <c r="G2590" s="15">
        <f>IF(OR($B2590="",$D2590=""),"",IF($F2590&lt;&gt;"",$F2590,IFERROR(IF($D2590="In",INDEX('Products'!$E$6:$E$505,MATCH($B2590,'Products'!$A$6:$A$505,0)),INDEX('Products'!$F$6:$F$505,MATCH($B2590,'Products'!$A$6:$A$505,0))),"")))</f>
      </c>
      <c r="H2590" s="15">
        <f>IF(OR($E2590="",$G2590=""),"",$E2590*$G2590)</f>
      </c>
      <c r="I2590" s="15">
        <f>IF(AND($D2590="Out",$E2590&lt;&gt;"",$G2590&lt;&gt;""),$E2590*($G2590-IFERROR(INDEX('Products'!$E$6:$E$505,MATCH($B2590,'Products'!$A$6:$A$505,0)),0)),"")</f>
      </c>
      <c r="J2590" s="12"/>
    </row>
    <row r="2591" spans="1:10" x14ac:dyDescent="0.25">
      <c r="A2591" s="17"/>
      <c r="B2591" s="12"/>
      <c r="C2591" s="16">
        <f>IF($B2591="","",IFERROR(INDEX('Products'!$B$6:$B$505,MATCH($B2591,'Products'!$A$6:$A$505,0)),"Unknown code"))</f>
      </c>
      <c r="D2591" s="12"/>
      <c r="E2591" s="14"/>
      <c r="F2591" s="14"/>
      <c r="G2591" s="15">
        <f>IF(OR($B2591="",$D2591=""),"",IF($F2591&lt;&gt;"",$F2591,IFERROR(IF($D2591="In",INDEX('Products'!$E$6:$E$505,MATCH($B2591,'Products'!$A$6:$A$505,0)),INDEX('Products'!$F$6:$F$505,MATCH($B2591,'Products'!$A$6:$A$505,0))),"")))</f>
      </c>
      <c r="H2591" s="15">
        <f>IF(OR($E2591="",$G2591=""),"",$E2591*$G2591)</f>
      </c>
      <c r="I2591" s="15">
        <f>IF(AND($D2591="Out",$E2591&lt;&gt;"",$G2591&lt;&gt;""),$E2591*($G2591-IFERROR(INDEX('Products'!$E$6:$E$505,MATCH($B2591,'Products'!$A$6:$A$505,0)),0)),"")</f>
      </c>
      <c r="J2591" s="12"/>
    </row>
    <row r="2592" spans="1:10" x14ac:dyDescent="0.25">
      <c r="A2592" s="17"/>
      <c r="B2592" s="12"/>
      <c r="C2592" s="16">
        <f>IF($B2592="","",IFERROR(INDEX('Products'!$B$6:$B$505,MATCH($B2592,'Products'!$A$6:$A$505,0)),"Unknown code"))</f>
      </c>
      <c r="D2592" s="12"/>
      <c r="E2592" s="14"/>
      <c r="F2592" s="14"/>
      <c r="G2592" s="15">
        <f>IF(OR($B2592="",$D2592=""),"",IF($F2592&lt;&gt;"",$F2592,IFERROR(IF($D2592="In",INDEX('Products'!$E$6:$E$505,MATCH($B2592,'Products'!$A$6:$A$505,0)),INDEX('Products'!$F$6:$F$505,MATCH($B2592,'Products'!$A$6:$A$505,0))),"")))</f>
      </c>
      <c r="H2592" s="15">
        <f>IF(OR($E2592="",$G2592=""),"",$E2592*$G2592)</f>
      </c>
      <c r="I2592" s="15">
        <f>IF(AND($D2592="Out",$E2592&lt;&gt;"",$G2592&lt;&gt;""),$E2592*($G2592-IFERROR(INDEX('Products'!$E$6:$E$505,MATCH($B2592,'Products'!$A$6:$A$505,0)),0)),"")</f>
      </c>
      <c r="J2592" s="12"/>
    </row>
    <row r="2593" spans="1:10" x14ac:dyDescent="0.25">
      <c r="A2593" s="17"/>
      <c r="B2593" s="12"/>
      <c r="C2593" s="16">
        <f>IF($B2593="","",IFERROR(INDEX('Products'!$B$6:$B$505,MATCH($B2593,'Products'!$A$6:$A$505,0)),"Unknown code"))</f>
      </c>
      <c r="D2593" s="12"/>
      <c r="E2593" s="14"/>
      <c r="F2593" s="14"/>
      <c r="G2593" s="15">
        <f>IF(OR($B2593="",$D2593=""),"",IF($F2593&lt;&gt;"",$F2593,IFERROR(IF($D2593="In",INDEX('Products'!$E$6:$E$505,MATCH($B2593,'Products'!$A$6:$A$505,0)),INDEX('Products'!$F$6:$F$505,MATCH($B2593,'Products'!$A$6:$A$505,0))),"")))</f>
      </c>
      <c r="H2593" s="15">
        <f>IF(OR($E2593="",$G2593=""),"",$E2593*$G2593)</f>
      </c>
      <c r="I2593" s="15">
        <f>IF(AND($D2593="Out",$E2593&lt;&gt;"",$G2593&lt;&gt;""),$E2593*($G2593-IFERROR(INDEX('Products'!$E$6:$E$505,MATCH($B2593,'Products'!$A$6:$A$505,0)),0)),"")</f>
      </c>
      <c r="J2593" s="12"/>
    </row>
    <row r="2594" spans="1:10" x14ac:dyDescent="0.25">
      <c r="A2594" s="17"/>
      <c r="B2594" s="12"/>
      <c r="C2594" s="16">
        <f>IF($B2594="","",IFERROR(INDEX('Products'!$B$6:$B$505,MATCH($B2594,'Products'!$A$6:$A$505,0)),"Unknown code"))</f>
      </c>
      <c r="D2594" s="12"/>
      <c r="E2594" s="14"/>
      <c r="F2594" s="14"/>
      <c r="G2594" s="15">
        <f>IF(OR($B2594="",$D2594=""),"",IF($F2594&lt;&gt;"",$F2594,IFERROR(IF($D2594="In",INDEX('Products'!$E$6:$E$505,MATCH($B2594,'Products'!$A$6:$A$505,0)),INDEX('Products'!$F$6:$F$505,MATCH($B2594,'Products'!$A$6:$A$505,0))),"")))</f>
      </c>
      <c r="H2594" s="15">
        <f>IF(OR($E2594="",$G2594=""),"",$E2594*$G2594)</f>
      </c>
      <c r="I2594" s="15">
        <f>IF(AND($D2594="Out",$E2594&lt;&gt;"",$G2594&lt;&gt;""),$E2594*($G2594-IFERROR(INDEX('Products'!$E$6:$E$505,MATCH($B2594,'Products'!$A$6:$A$505,0)),0)),"")</f>
      </c>
      <c r="J2594" s="12"/>
    </row>
    <row r="2595" spans="1:10" x14ac:dyDescent="0.25">
      <c r="A2595" s="17"/>
      <c r="B2595" s="12"/>
      <c r="C2595" s="16">
        <f>IF($B2595="","",IFERROR(INDEX('Products'!$B$6:$B$505,MATCH($B2595,'Products'!$A$6:$A$505,0)),"Unknown code"))</f>
      </c>
      <c r="D2595" s="12"/>
      <c r="E2595" s="14"/>
      <c r="F2595" s="14"/>
      <c r="G2595" s="15">
        <f>IF(OR($B2595="",$D2595=""),"",IF($F2595&lt;&gt;"",$F2595,IFERROR(IF($D2595="In",INDEX('Products'!$E$6:$E$505,MATCH($B2595,'Products'!$A$6:$A$505,0)),INDEX('Products'!$F$6:$F$505,MATCH($B2595,'Products'!$A$6:$A$505,0))),"")))</f>
      </c>
      <c r="H2595" s="15">
        <f>IF(OR($E2595="",$G2595=""),"",$E2595*$G2595)</f>
      </c>
      <c r="I2595" s="15">
        <f>IF(AND($D2595="Out",$E2595&lt;&gt;"",$G2595&lt;&gt;""),$E2595*($G2595-IFERROR(INDEX('Products'!$E$6:$E$505,MATCH($B2595,'Products'!$A$6:$A$505,0)),0)),"")</f>
      </c>
      <c r="J2595" s="12"/>
    </row>
    <row r="2596" spans="1:10" x14ac:dyDescent="0.25">
      <c r="A2596" s="17"/>
      <c r="B2596" s="12"/>
      <c r="C2596" s="16">
        <f>IF($B2596="","",IFERROR(INDEX('Products'!$B$6:$B$505,MATCH($B2596,'Products'!$A$6:$A$505,0)),"Unknown code"))</f>
      </c>
      <c r="D2596" s="12"/>
      <c r="E2596" s="14"/>
      <c r="F2596" s="14"/>
      <c r="G2596" s="15">
        <f>IF(OR($B2596="",$D2596=""),"",IF($F2596&lt;&gt;"",$F2596,IFERROR(IF($D2596="In",INDEX('Products'!$E$6:$E$505,MATCH($B2596,'Products'!$A$6:$A$505,0)),INDEX('Products'!$F$6:$F$505,MATCH($B2596,'Products'!$A$6:$A$505,0))),"")))</f>
      </c>
      <c r="H2596" s="15">
        <f>IF(OR($E2596="",$G2596=""),"",$E2596*$G2596)</f>
      </c>
      <c r="I2596" s="15">
        <f>IF(AND($D2596="Out",$E2596&lt;&gt;"",$G2596&lt;&gt;""),$E2596*($G2596-IFERROR(INDEX('Products'!$E$6:$E$505,MATCH($B2596,'Products'!$A$6:$A$505,0)),0)),"")</f>
      </c>
      <c r="J2596" s="12"/>
    </row>
    <row r="2597" spans="1:10" x14ac:dyDescent="0.25">
      <c r="A2597" s="17"/>
      <c r="B2597" s="12"/>
      <c r="C2597" s="16">
        <f>IF($B2597="","",IFERROR(INDEX('Products'!$B$6:$B$505,MATCH($B2597,'Products'!$A$6:$A$505,0)),"Unknown code"))</f>
      </c>
      <c r="D2597" s="12"/>
      <c r="E2597" s="14"/>
      <c r="F2597" s="14"/>
      <c r="G2597" s="15">
        <f>IF(OR($B2597="",$D2597=""),"",IF($F2597&lt;&gt;"",$F2597,IFERROR(IF($D2597="In",INDEX('Products'!$E$6:$E$505,MATCH($B2597,'Products'!$A$6:$A$505,0)),INDEX('Products'!$F$6:$F$505,MATCH($B2597,'Products'!$A$6:$A$505,0))),"")))</f>
      </c>
      <c r="H2597" s="15">
        <f>IF(OR($E2597="",$G2597=""),"",$E2597*$G2597)</f>
      </c>
      <c r="I2597" s="15">
        <f>IF(AND($D2597="Out",$E2597&lt;&gt;"",$G2597&lt;&gt;""),$E2597*($G2597-IFERROR(INDEX('Products'!$E$6:$E$505,MATCH($B2597,'Products'!$A$6:$A$505,0)),0)),"")</f>
      </c>
      <c r="J2597" s="12"/>
    </row>
    <row r="2598" spans="1:10" x14ac:dyDescent="0.25">
      <c r="A2598" s="17"/>
      <c r="B2598" s="12"/>
      <c r="C2598" s="16">
        <f>IF($B2598="","",IFERROR(INDEX('Products'!$B$6:$B$505,MATCH($B2598,'Products'!$A$6:$A$505,0)),"Unknown code"))</f>
      </c>
      <c r="D2598" s="12"/>
      <c r="E2598" s="14"/>
      <c r="F2598" s="14"/>
      <c r="G2598" s="15">
        <f>IF(OR($B2598="",$D2598=""),"",IF($F2598&lt;&gt;"",$F2598,IFERROR(IF($D2598="In",INDEX('Products'!$E$6:$E$505,MATCH($B2598,'Products'!$A$6:$A$505,0)),INDEX('Products'!$F$6:$F$505,MATCH($B2598,'Products'!$A$6:$A$505,0))),"")))</f>
      </c>
      <c r="H2598" s="15">
        <f>IF(OR($E2598="",$G2598=""),"",$E2598*$G2598)</f>
      </c>
      <c r="I2598" s="15">
        <f>IF(AND($D2598="Out",$E2598&lt;&gt;"",$G2598&lt;&gt;""),$E2598*($G2598-IFERROR(INDEX('Products'!$E$6:$E$505,MATCH($B2598,'Products'!$A$6:$A$505,0)),0)),"")</f>
      </c>
      <c r="J2598" s="12"/>
    </row>
    <row r="2599" spans="1:10" x14ac:dyDescent="0.25">
      <c r="A2599" s="17"/>
      <c r="B2599" s="12"/>
      <c r="C2599" s="16">
        <f>IF($B2599="","",IFERROR(INDEX('Products'!$B$6:$B$505,MATCH($B2599,'Products'!$A$6:$A$505,0)),"Unknown code"))</f>
      </c>
      <c r="D2599" s="12"/>
      <c r="E2599" s="14"/>
      <c r="F2599" s="14"/>
      <c r="G2599" s="15">
        <f>IF(OR($B2599="",$D2599=""),"",IF($F2599&lt;&gt;"",$F2599,IFERROR(IF($D2599="In",INDEX('Products'!$E$6:$E$505,MATCH($B2599,'Products'!$A$6:$A$505,0)),INDEX('Products'!$F$6:$F$505,MATCH($B2599,'Products'!$A$6:$A$505,0))),"")))</f>
      </c>
      <c r="H2599" s="15">
        <f>IF(OR($E2599="",$G2599=""),"",$E2599*$G2599)</f>
      </c>
      <c r="I2599" s="15">
        <f>IF(AND($D2599="Out",$E2599&lt;&gt;"",$G2599&lt;&gt;""),$E2599*($G2599-IFERROR(INDEX('Products'!$E$6:$E$505,MATCH($B2599,'Products'!$A$6:$A$505,0)),0)),"")</f>
      </c>
      <c r="J2599" s="12"/>
    </row>
    <row r="2600" spans="1:10" x14ac:dyDescent="0.25">
      <c r="A2600" s="17"/>
      <c r="B2600" s="12"/>
      <c r="C2600" s="16">
        <f>IF($B2600="","",IFERROR(INDEX('Products'!$B$6:$B$505,MATCH($B2600,'Products'!$A$6:$A$505,0)),"Unknown code"))</f>
      </c>
      <c r="D2600" s="12"/>
      <c r="E2600" s="14"/>
      <c r="F2600" s="14"/>
      <c r="G2600" s="15">
        <f>IF(OR($B2600="",$D2600=""),"",IF($F2600&lt;&gt;"",$F2600,IFERROR(IF($D2600="In",INDEX('Products'!$E$6:$E$505,MATCH($B2600,'Products'!$A$6:$A$505,0)),INDEX('Products'!$F$6:$F$505,MATCH($B2600,'Products'!$A$6:$A$505,0))),"")))</f>
      </c>
      <c r="H2600" s="15">
        <f>IF(OR($E2600="",$G2600=""),"",$E2600*$G2600)</f>
      </c>
      <c r="I2600" s="15">
        <f>IF(AND($D2600="Out",$E2600&lt;&gt;"",$G2600&lt;&gt;""),$E2600*($G2600-IFERROR(INDEX('Products'!$E$6:$E$505,MATCH($B2600,'Products'!$A$6:$A$505,0)),0)),"")</f>
      </c>
      <c r="J2600" s="12"/>
    </row>
    <row r="2601" spans="1:10" x14ac:dyDescent="0.25">
      <c r="A2601" s="17"/>
      <c r="B2601" s="12"/>
      <c r="C2601" s="16">
        <f>IF($B2601="","",IFERROR(INDEX('Products'!$B$6:$B$505,MATCH($B2601,'Products'!$A$6:$A$505,0)),"Unknown code"))</f>
      </c>
      <c r="D2601" s="12"/>
      <c r="E2601" s="14"/>
      <c r="F2601" s="14"/>
      <c r="G2601" s="15">
        <f>IF(OR($B2601="",$D2601=""),"",IF($F2601&lt;&gt;"",$F2601,IFERROR(IF($D2601="In",INDEX('Products'!$E$6:$E$505,MATCH($B2601,'Products'!$A$6:$A$505,0)),INDEX('Products'!$F$6:$F$505,MATCH($B2601,'Products'!$A$6:$A$505,0))),"")))</f>
      </c>
      <c r="H2601" s="15">
        <f>IF(OR($E2601="",$G2601=""),"",$E2601*$G2601)</f>
      </c>
      <c r="I2601" s="15">
        <f>IF(AND($D2601="Out",$E2601&lt;&gt;"",$G2601&lt;&gt;""),$E2601*($G2601-IFERROR(INDEX('Products'!$E$6:$E$505,MATCH($B2601,'Products'!$A$6:$A$505,0)),0)),"")</f>
      </c>
      <c r="J2601" s="12"/>
    </row>
    <row r="2602" spans="1:10" x14ac:dyDescent="0.25">
      <c r="A2602" s="17"/>
      <c r="B2602" s="12"/>
      <c r="C2602" s="16">
        <f>IF($B2602="","",IFERROR(INDEX('Products'!$B$6:$B$505,MATCH($B2602,'Products'!$A$6:$A$505,0)),"Unknown code"))</f>
      </c>
      <c r="D2602" s="12"/>
      <c r="E2602" s="14"/>
      <c r="F2602" s="14"/>
      <c r="G2602" s="15">
        <f>IF(OR($B2602="",$D2602=""),"",IF($F2602&lt;&gt;"",$F2602,IFERROR(IF($D2602="In",INDEX('Products'!$E$6:$E$505,MATCH($B2602,'Products'!$A$6:$A$505,0)),INDEX('Products'!$F$6:$F$505,MATCH($B2602,'Products'!$A$6:$A$505,0))),"")))</f>
      </c>
      <c r="H2602" s="15">
        <f>IF(OR($E2602="",$G2602=""),"",$E2602*$G2602)</f>
      </c>
      <c r="I2602" s="15">
        <f>IF(AND($D2602="Out",$E2602&lt;&gt;"",$G2602&lt;&gt;""),$E2602*($G2602-IFERROR(INDEX('Products'!$E$6:$E$505,MATCH($B2602,'Products'!$A$6:$A$505,0)),0)),"")</f>
      </c>
      <c r="J2602" s="12"/>
    </row>
    <row r="2603" spans="1:10" x14ac:dyDescent="0.25">
      <c r="A2603" s="17"/>
      <c r="B2603" s="12"/>
      <c r="C2603" s="16">
        <f>IF($B2603="","",IFERROR(INDEX('Products'!$B$6:$B$505,MATCH($B2603,'Products'!$A$6:$A$505,0)),"Unknown code"))</f>
      </c>
      <c r="D2603" s="12"/>
      <c r="E2603" s="14"/>
      <c r="F2603" s="14"/>
      <c r="G2603" s="15">
        <f>IF(OR($B2603="",$D2603=""),"",IF($F2603&lt;&gt;"",$F2603,IFERROR(IF($D2603="In",INDEX('Products'!$E$6:$E$505,MATCH($B2603,'Products'!$A$6:$A$505,0)),INDEX('Products'!$F$6:$F$505,MATCH($B2603,'Products'!$A$6:$A$505,0))),"")))</f>
      </c>
      <c r="H2603" s="15">
        <f>IF(OR($E2603="",$G2603=""),"",$E2603*$G2603)</f>
      </c>
      <c r="I2603" s="15">
        <f>IF(AND($D2603="Out",$E2603&lt;&gt;"",$G2603&lt;&gt;""),$E2603*($G2603-IFERROR(INDEX('Products'!$E$6:$E$505,MATCH($B2603,'Products'!$A$6:$A$505,0)),0)),"")</f>
      </c>
      <c r="J2603" s="12"/>
    </row>
    <row r="2604" spans="1:10" x14ac:dyDescent="0.25">
      <c r="A2604" s="17"/>
      <c r="B2604" s="12"/>
      <c r="C2604" s="16">
        <f>IF($B2604="","",IFERROR(INDEX('Products'!$B$6:$B$505,MATCH($B2604,'Products'!$A$6:$A$505,0)),"Unknown code"))</f>
      </c>
      <c r="D2604" s="12"/>
      <c r="E2604" s="14"/>
      <c r="F2604" s="14"/>
      <c r="G2604" s="15">
        <f>IF(OR($B2604="",$D2604=""),"",IF($F2604&lt;&gt;"",$F2604,IFERROR(IF($D2604="In",INDEX('Products'!$E$6:$E$505,MATCH($B2604,'Products'!$A$6:$A$505,0)),INDEX('Products'!$F$6:$F$505,MATCH($B2604,'Products'!$A$6:$A$505,0))),"")))</f>
      </c>
      <c r="H2604" s="15">
        <f>IF(OR($E2604="",$G2604=""),"",$E2604*$G2604)</f>
      </c>
      <c r="I2604" s="15">
        <f>IF(AND($D2604="Out",$E2604&lt;&gt;"",$G2604&lt;&gt;""),$E2604*($G2604-IFERROR(INDEX('Products'!$E$6:$E$505,MATCH($B2604,'Products'!$A$6:$A$505,0)),0)),"")</f>
      </c>
      <c r="J2604" s="12"/>
    </row>
    <row r="2605" spans="1:10" x14ac:dyDescent="0.25">
      <c r="A2605" s="17"/>
      <c r="B2605" s="12"/>
      <c r="C2605" s="16">
        <f>IF($B2605="","",IFERROR(INDEX('Products'!$B$6:$B$505,MATCH($B2605,'Products'!$A$6:$A$505,0)),"Unknown code"))</f>
      </c>
      <c r="D2605" s="12"/>
      <c r="E2605" s="14"/>
      <c r="F2605" s="14"/>
      <c r="G2605" s="15">
        <f>IF(OR($B2605="",$D2605=""),"",IF($F2605&lt;&gt;"",$F2605,IFERROR(IF($D2605="In",INDEX('Products'!$E$6:$E$505,MATCH($B2605,'Products'!$A$6:$A$505,0)),INDEX('Products'!$F$6:$F$505,MATCH($B2605,'Products'!$A$6:$A$505,0))),"")))</f>
      </c>
      <c r="H2605" s="15">
        <f>IF(OR($E2605="",$G2605=""),"",$E2605*$G2605)</f>
      </c>
      <c r="I2605" s="15">
        <f>IF(AND($D2605="Out",$E2605&lt;&gt;"",$G2605&lt;&gt;""),$E2605*($G2605-IFERROR(INDEX('Products'!$E$6:$E$505,MATCH($B2605,'Products'!$A$6:$A$505,0)),0)),"")</f>
      </c>
      <c r="J2605" s="12"/>
    </row>
    <row r="2606" spans="1:10" x14ac:dyDescent="0.25">
      <c r="A2606" s="17"/>
      <c r="B2606" s="12"/>
      <c r="C2606" s="16">
        <f>IF($B2606="","",IFERROR(INDEX('Products'!$B$6:$B$505,MATCH($B2606,'Products'!$A$6:$A$505,0)),"Unknown code"))</f>
      </c>
      <c r="D2606" s="12"/>
      <c r="E2606" s="14"/>
      <c r="F2606" s="14"/>
      <c r="G2606" s="15">
        <f>IF(OR($B2606="",$D2606=""),"",IF($F2606&lt;&gt;"",$F2606,IFERROR(IF($D2606="In",INDEX('Products'!$E$6:$E$505,MATCH($B2606,'Products'!$A$6:$A$505,0)),INDEX('Products'!$F$6:$F$505,MATCH($B2606,'Products'!$A$6:$A$505,0))),"")))</f>
      </c>
      <c r="H2606" s="15">
        <f>IF(OR($E2606="",$G2606=""),"",$E2606*$G2606)</f>
      </c>
      <c r="I2606" s="15">
        <f>IF(AND($D2606="Out",$E2606&lt;&gt;"",$G2606&lt;&gt;""),$E2606*($G2606-IFERROR(INDEX('Products'!$E$6:$E$505,MATCH($B2606,'Products'!$A$6:$A$505,0)),0)),"")</f>
      </c>
      <c r="J2606" s="12"/>
    </row>
    <row r="2607" spans="1:10" x14ac:dyDescent="0.25">
      <c r="A2607" s="17"/>
      <c r="B2607" s="12"/>
      <c r="C2607" s="16">
        <f>IF($B2607="","",IFERROR(INDEX('Products'!$B$6:$B$505,MATCH($B2607,'Products'!$A$6:$A$505,0)),"Unknown code"))</f>
      </c>
      <c r="D2607" s="12"/>
      <c r="E2607" s="14"/>
      <c r="F2607" s="14"/>
      <c r="G2607" s="15">
        <f>IF(OR($B2607="",$D2607=""),"",IF($F2607&lt;&gt;"",$F2607,IFERROR(IF($D2607="In",INDEX('Products'!$E$6:$E$505,MATCH($B2607,'Products'!$A$6:$A$505,0)),INDEX('Products'!$F$6:$F$505,MATCH($B2607,'Products'!$A$6:$A$505,0))),"")))</f>
      </c>
      <c r="H2607" s="15">
        <f>IF(OR($E2607="",$G2607=""),"",$E2607*$G2607)</f>
      </c>
      <c r="I2607" s="15">
        <f>IF(AND($D2607="Out",$E2607&lt;&gt;"",$G2607&lt;&gt;""),$E2607*($G2607-IFERROR(INDEX('Products'!$E$6:$E$505,MATCH($B2607,'Products'!$A$6:$A$505,0)),0)),"")</f>
      </c>
      <c r="J2607" s="12"/>
    </row>
    <row r="2608" spans="1:10" x14ac:dyDescent="0.25">
      <c r="A2608" s="17"/>
      <c r="B2608" s="12"/>
      <c r="C2608" s="16">
        <f>IF($B2608="","",IFERROR(INDEX('Products'!$B$6:$B$505,MATCH($B2608,'Products'!$A$6:$A$505,0)),"Unknown code"))</f>
      </c>
      <c r="D2608" s="12"/>
      <c r="E2608" s="14"/>
      <c r="F2608" s="14"/>
      <c r="G2608" s="15">
        <f>IF(OR($B2608="",$D2608=""),"",IF($F2608&lt;&gt;"",$F2608,IFERROR(IF($D2608="In",INDEX('Products'!$E$6:$E$505,MATCH($B2608,'Products'!$A$6:$A$505,0)),INDEX('Products'!$F$6:$F$505,MATCH($B2608,'Products'!$A$6:$A$505,0))),"")))</f>
      </c>
      <c r="H2608" s="15">
        <f>IF(OR($E2608="",$G2608=""),"",$E2608*$G2608)</f>
      </c>
      <c r="I2608" s="15">
        <f>IF(AND($D2608="Out",$E2608&lt;&gt;"",$G2608&lt;&gt;""),$E2608*($G2608-IFERROR(INDEX('Products'!$E$6:$E$505,MATCH($B2608,'Products'!$A$6:$A$505,0)),0)),"")</f>
      </c>
      <c r="J2608" s="12"/>
    </row>
    <row r="2609" spans="1:10" x14ac:dyDescent="0.25">
      <c r="A2609" s="17"/>
      <c r="B2609" s="12"/>
      <c r="C2609" s="16">
        <f>IF($B2609="","",IFERROR(INDEX('Products'!$B$6:$B$505,MATCH($B2609,'Products'!$A$6:$A$505,0)),"Unknown code"))</f>
      </c>
      <c r="D2609" s="12"/>
      <c r="E2609" s="14"/>
      <c r="F2609" s="14"/>
      <c r="G2609" s="15">
        <f>IF(OR($B2609="",$D2609=""),"",IF($F2609&lt;&gt;"",$F2609,IFERROR(IF($D2609="In",INDEX('Products'!$E$6:$E$505,MATCH($B2609,'Products'!$A$6:$A$505,0)),INDEX('Products'!$F$6:$F$505,MATCH($B2609,'Products'!$A$6:$A$505,0))),"")))</f>
      </c>
      <c r="H2609" s="15">
        <f>IF(OR($E2609="",$G2609=""),"",$E2609*$G2609)</f>
      </c>
      <c r="I2609" s="15">
        <f>IF(AND($D2609="Out",$E2609&lt;&gt;"",$G2609&lt;&gt;""),$E2609*($G2609-IFERROR(INDEX('Products'!$E$6:$E$505,MATCH($B2609,'Products'!$A$6:$A$505,0)),0)),"")</f>
      </c>
      <c r="J2609" s="12"/>
    </row>
    <row r="2610" spans="1:10" x14ac:dyDescent="0.25">
      <c r="A2610" s="17"/>
      <c r="B2610" s="12"/>
      <c r="C2610" s="16">
        <f>IF($B2610="","",IFERROR(INDEX('Products'!$B$6:$B$505,MATCH($B2610,'Products'!$A$6:$A$505,0)),"Unknown code"))</f>
      </c>
      <c r="D2610" s="12"/>
      <c r="E2610" s="14"/>
      <c r="F2610" s="14"/>
      <c r="G2610" s="15">
        <f>IF(OR($B2610="",$D2610=""),"",IF($F2610&lt;&gt;"",$F2610,IFERROR(IF($D2610="In",INDEX('Products'!$E$6:$E$505,MATCH($B2610,'Products'!$A$6:$A$505,0)),INDEX('Products'!$F$6:$F$505,MATCH($B2610,'Products'!$A$6:$A$505,0))),"")))</f>
      </c>
      <c r="H2610" s="15">
        <f>IF(OR($E2610="",$G2610=""),"",$E2610*$G2610)</f>
      </c>
      <c r="I2610" s="15">
        <f>IF(AND($D2610="Out",$E2610&lt;&gt;"",$G2610&lt;&gt;""),$E2610*($G2610-IFERROR(INDEX('Products'!$E$6:$E$505,MATCH($B2610,'Products'!$A$6:$A$505,0)),0)),"")</f>
      </c>
      <c r="J2610" s="12"/>
    </row>
    <row r="2611" spans="1:10" x14ac:dyDescent="0.25">
      <c r="A2611" s="17"/>
      <c r="B2611" s="12"/>
      <c r="C2611" s="16">
        <f>IF($B2611="","",IFERROR(INDEX('Products'!$B$6:$B$505,MATCH($B2611,'Products'!$A$6:$A$505,0)),"Unknown code"))</f>
      </c>
      <c r="D2611" s="12"/>
      <c r="E2611" s="14"/>
      <c r="F2611" s="14"/>
      <c r="G2611" s="15">
        <f>IF(OR($B2611="",$D2611=""),"",IF($F2611&lt;&gt;"",$F2611,IFERROR(IF($D2611="In",INDEX('Products'!$E$6:$E$505,MATCH($B2611,'Products'!$A$6:$A$505,0)),INDEX('Products'!$F$6:$F$505,MATCH($B2611,'Products'!$A$6:$A$505,0))),"")))</f>
      </c>
      <c r="H2611" s="15">
        <f>IF(OR($E2611="",$G2611=""),"",$E2611*$G2611)</f>
      </c>
      <c r="I2611" s="15">
        <f>IF(AND($D2611="Out",$E2611&lt;&gt;"",$G2611&lt;&gt;""),$E2611*($G2611-IFERROR(INDEX('Products'!$E$6:$E$505,MATCH($B2611,'Products'!$A$6:$A$505,0)),0)),"")</f>
      </c>
      <c r="J2611" s="12"/>
    </row>
    <row r="2612" spans="1:10" x14ac:dyDescent="0.25">
      <c r="A2612" s="17"/>
      <c r="B2612" s="12"/>
      <c r="C2612" s="16">
        <f>IF($B2612="","",IFERROR(INDEX('Products'!$B$6:$B$505,MATCH($B2612,'Products'!$A$6:$A$505,0)),"Unknown code"))</f>
      </c>
      <c r="D2612" s="12"/>
      <c r="E2612" s="14"/>
      <c r="F2612" s="14"/>
      <c r="G2612" s="15">
        <f>IF(OR($B2612="",$D2612=""),"",IF($F2612&lt;&gt;"",$F2612,IFERROR(IF($D2612="In",INDEX('Products'!$E$6:$E$505,MATCH($B2612,'Products'!$A$6:$A$505,0)),INDEX('Products'!$F$6:$F$505,MATCH($B2612,'Products'!$A$6:$A$505,0))),"")))</f>
      </c>
      <c r="H2612" s="15">
        <f>IF(OR($E2612="",$G2612=""),"",$E2612*$G2612)</f>
      </c>
      <c r="I2612" s="15">
        <f>IF(AND($D2612="Out",$E2612&lt;&gt;"",$G2612&lt;&gt;""),$E2612*($G2612-IFERROR(INDEX('Products'!$E$6:$E$505,MATCH($B2612,'Products'!$A$6:$A$505,0)),0)),"")</f>
      </c>
      <c r="J2612" s="12"/>
    </row>
    <row r="2613" spans="1:10" x14ac:dyDescent="0.25">
      <c r="A2613" s="17"/>
      <c r="B2613" s="12"/>
      <c r="C2613" s="16">
        <f>IF($B2613="","",IFERROR(INDEX('Products'!$B$6:$B$505,MATCH($B2613,'Products'!$A$6:$A$505,0)),"Unknown code"))</f>
      </c>
      <c r="D2613" s="12"/>
      <c r="E2613" s="14"/>
      <c r="F2613" s="14"/>
      <c r="G2613" s="15">
        <f>IF(OR($B2613="",$D2613=""),"",IF($F2613&lt;&gt;"",$F2613,IFERROR(IF($D2613="In",INDEX('Products'!$E$6:$E$505,MATCH($B2613,'Products'!$A$6:$A$505,0)),INDEX('Products'!$F$6:$F$505,MATCH($B2613,'Products'!$A$6:$A$505,0))),"")))</f>
      </c>
      <c r="H2613" s="15">
        <f>IF(OR($E2613="",$G2613=""),"",$E2613*$G2613)</f>
      </c>
      <c r="I2613" s="15">
        <f>IF(AND($D2613="Out",$E2613&lt;&gt;"",$G2613&lt;&gt;""),$E2613*($G2613-IFERROR(INDEX('Products'!$E$6:$E$505,MATCH($B2613,'Products'!$A$6:$A$505,0)),0)),"")</f>
      </c>
      <c r="J2613" s="12"/>
    </row>
    <row r="2614" spans="1:10" x14ac:dyDescent="0.25">
      <c r="A2614" s="17"/>
      <c r="B2614" s="12"/>
      <c r="C2614" s="16">
        <f>IF($B2614="","",IFERROR(INDEX('Products'!$B$6:$B$505,MATCH($B2614,'Products'!$A$6:$A$505,0)),"Unknown code"))</f>
      </c>
      <c r="D2614" s="12"/>
      <c r="E2614" s="14"/>
      <c r="F2614" s="14"/>
      <c r="G2614" s="15">
        <f>IF(OR($B2614="",$D2614=""),"",IF($F2614&lt;&gt;"",$F2614,IFERROR(IF($D2614="In",INDEX('Products'!$E$6:$E$505,MATCH($B2614,'Products'!$A$6:$A$505,0)),INDEX('Products'!$F$6:$F$505,MATCH($B2614,'Products'!$A$6:$A$505,0))),"")))</f>
      </c>
      <c r="H2614" s="15">
        <f>IF(OR($E2614="",$G2614=""),"",$E2614*$G2614)</f>
      </c>
      <c r="I2614" s="15">
        <f>IF(AND($D2614="Out",$E2614&lt;&gt;"",$G2614&lt;&gt;""),$E2614*($G2614-IFERROR(INDEX('Products'!$E$6:$E$505,MATCH($B2614,'Products'!$A$6:$A$505,0)),0)),"")</f>
      </c>
      <c r="J2614" s="12"/>
    </row>
    <row r="2615" spans="1:10" x14ac:dyDescent="0.25">
      <c r="A2615" s="17"/>
      <c r="B2615" s="12"/>
      <c r="C2615" s="16">
        <f>IF($B2615="","",IFERROR(INDEX('Products'!$B$6:$B$505,MATCH($B2615,'Products'!$A$6:$A$505,0)),"Unknown code"))</f>
      </c>
      <c r="D2615" s="12"/>
      <c r="E2615" s="14"/>
      <c r="F2615" s="14"/>
      <c r="G2615" s="15">
        <f>IF(OR($B2615="",$D2615=""),"",IF($F2615&lt;&gt;"",$F2615,IFERROR(IF($D2615="In",INDEX('Products'!$E$6:$E$505,MATCH($B2615,'Products'!$A$6:$A$505,0)),INDEX('Products'!$F$6:$F$505,MATCH($B2615,'Products'!$A$6:$A$505,0))),"")))</f>
      </c>
      <c r="H2615" s="15">
        <f>IF(OR($E2615="",$G2615=""),"",$E2615*$G2615)</f>
      </c>
      <c r="I2615" s="15">
        <f>IF(AND($D2615="Out",$E2615&lt;&gt;"",$G2615&lt;&gt;""),$E2615*($G2615-IFERROR(INDEX('Products'!$E$6:$E$505,MATCH($B2615,'Products'!$A$6:$A$505,0)),0)),"")</f>
      </c>
      <c r="J2615" s="12"/>
    </row>
    <row r="2616" spans="1:10" x14ac:dyDescent="0.25">
      <c r="A2616" s="17"/>
      <c r="B2616" s="12"/>
      <c r="C2616" s="16">
        <f>IF($B2616="","",IFERROR(INDEX('Products'!$B$6:$B$505,MATCH($B2616,'Products'!$A$6:$A$505,0)),"Unknown code"))</f>
      </c>
      <c r="D2616" s="12"/>
      <c r="E2616" s="14"/>
      <c r="F2616" s="14"/>
      <c r="G2616" s="15">
        <f>IF(OR($B2616="",$D2616=""),"",IF($F2616&lt;&gt;"",$F2616,IFERROR(IF($D2616="In",INDEX('Products'!$E$6:$E$505,MATCH($B2616,'Products'!$A$6:$A$505,0)),INDEX('Products'!$F$6:$F$505,MATCH($B2616,'Products'!$A$6:$A$505,0))),"")))</f>
      </c>
      <c r="H2616" s="15">
        <f>IF(OR($E2616="",$G2616=""),"",$E2616*$G2616)</f>
      </c>
      <c r="I2616" s="15">
        <f>IF(AND($D2616="Out",$E2616&lt;&gt;"",$G2616&lt;&gt;""),$E2616*($G2616-IFERROR(INDEX('Products'!$E$6:$E$505,MATCH($B2616,'Products'!$A$6:$A$505,0)),0)),"")</f>
      </c>
      <c r="J2616" s="12"/>
    </row>
    <row r="2617" spans="1:10" x14ac:dyDescent="0.25">
      <c r="A2617" s="17"/>
      <c r="B2617" s="12"/>
      <c r="C2617" s="16">
        <f>IF($B2617="","",IFERROR(INDEX('Products'!$B$6:$B$505,MATCH($B2617,'Products'!$A$6:$A$505,0)),"Unknown code"))</f>
      </c>
      <c r="D2617" s="12"/>
      <c r="E2617" s="14"/>
      <c r="F2617" s="14"/>
      <c r="G2617" s="15">
        <f>IF(OR($B2617="",$D2617=""),"",IF($F2617&lt;&gt;"",$F2617,IFERROR(IF($D2617="In",INDEX('Products'!$E$6:$E$505,MATCH($B2617,'Products'!$A$6:$A$505,0)),INDEX('Products'!$F$6:$F$505,MATCH($B2617,'Products'!$A$6:$A$505,0))),"")))</f>
      </c>
      <c r="H2617" s="15">
        <f>IF(OR($E2617="",$G2617=""),"",$E2617*$G2617)</f>
      </c>
      <c r="I2617" s="15">
        <f>IF(AND($D2617="Out",$E2617&lt;&gt;"",$G2617&lt;&gt;""),$E2617*($G2617-IFERROR(INDEX('Products'!$E$6:$E$505,MATCH($B2617,'Products'!$A$6:$A$505,0)),0)),"")</f>
      </c>
      <c r="J2617" s="12"/>
    </row>
    <row r="2618" spans="1:10" x14ac:dyDescent="0.25">
      <c r="A2618" s="17"/>
      <c r="B2618" s="12"/>
      <c r="C2618" s="16">
        <f>IF($B2618="","",IFERROR(INDEX('Products'!$B$6:$B$505,MATCH($B2618,'Products'!$A$6:$A$505,0)),"Unknown code"))</f>
      </c>
      <c r="D2618" s="12"/>
      <c r="E2618" s="14"/>
      <c r="F2618" s="14"/>
      <c r="G2618" s="15">
        <f>IF(OR($B2618="",$D2618=""),"",IF($F2618&lt;&gt;"",$F2618,IFERROR(IF($D2618="In",INDEX('Products'!$E$6:$E$505,MATCH($B2618,'Products'!$A$6:$A$505,0)),INDEX('Products'!$F$6:$F$505,MATCH($B2618,'Products'!$A$6:$A$505,0))),"")))</f>
      </c>
      <c r="H2618" s="15">
        <f>IF(OR($E2618="",$G2618=""),"",$E2618*$G2618)</f>
      </c>
      <c r="I2618" s="15">
        <f>IF(AND($D2618="Out",$E2618&lt;&gt;"",$G2618&lt;&gt;""),$E2618*($G2618-IFERROR(INDEX('Products'!$E$6:$E$505,MATCH($B2618,'Products'!$A$6:$A$505,0)),0)),"")</f>
      </c>
      <c r="J2618" s="12"/>
    </row>
    <row r="2619" spans="1:10" x14ac:dyDescent="0.25">
      <c r="A2619" s="17"/>
      <c r="B2619" s="12"/>
      <c r="C2619" s="16">
        <f>IF($B2619="","",IFERROR(INDEX('Products'!$B$6:$B$505,MATCH($B2619,'Products'!$A$6:$A$505,0)),"Unknown code"))</f>
      </c>
      <c r="D2619" s="12"/>
      <c r="E2619" s="14"/>
      <c r="F2619" s="14"/>
      <c r="G2619" s="15">
        <f>IF(OR($B2619="",$D2619=""),"",IF($F2619&lt;&gt;"",$F2619,IFERROR(IF($D2619="In",INDEX('Products'!$E$6:$E$505,MATCH($B2619,'Products'!$A$6:$A$505,0)),INDEX('Products'!$F$6:$F$505,MATCH($B2619,'Products'!$A$6:$A$505,0))),"")))</f>
      </c>
      <c r="H2619" s="15">
        <f>IF(OR($E2619="",$G2619=""),"",$E2619*$G2619)</f>
      </c>
      <c r="I2619" s="15">
        <f>IF(AND($D2619="Out",$E2619&lt;&gt;"",$G2619&lt;&gt;""),$E2619*($G2619-IFERROR(INDEX('Products'!$E$6:$E$505,MATCH($B2619,'Products'!$A$6:$A$505,0)),0)),"")</f>
      </c>
      <c r="J2619" s="12"/>
    </row>
    <row r="2620" spans="1:10" x14ac:dyDescent="0.25">
      <c r="A2620" s="17"/>
      <c r="B2620" s="12"/>
      <c r="C2620" s="16">
        <f>IF($B2620="","",IFERROR(INDEX('Products'!$B$6:$B$505,MATCH($B2620,'Products'!$A$6:$A$505,0)),"Unknown code"))</f>
      </c>
      <c r="D2620" s="12"/>
      <c r="E2620" s="14"/>
      <c r="F2620" s="14"/>
      <c r="G2620" s="15">
        <f>IF(OR($B2620="",$D2620=""),"",IF($F2620&lt;&gt;"",$F2620,IFERROR(IF($D2620="In",INDEX('Products'!$E$6:$E$505,MATCH($B2620,'Products'!$A$6:$A$505,0)),INDEX('Products'!$F$6:$F$505,MATCH($B2620,'Products'!$A$6:$A$505,0))),"")))</f>
      </c>
      <c r="H2620" s="15">
        <f>IF(OR($E2620="",$G2620=""),"",$E2620*$G2620)</f>
      </c>
      <c r="I2620" s="15">
        <f>IF(AND($D2620="Out",$E2620&lt;&gt;"",$G2620&lt;&gt;""),$E2620*($G2620-IFERROR(INDEX('Products'!$E$6:$E$505,MATCH($B2620,'Products'!$A$6:$A$505,0)),0)),"")</f>
      </c>
      <c r="J2620" s="12"/>
    </row>
    <row r="2621" spans="1:10" x14ac:dyDescent="0.25">
      <c r="A2621" s="17"/>
      <c r="B2621" s="12"/>
      <c r="C2621" s="16">
        <f>IF($B2621="","",IFERROR(INDEX('Products'!$B$6:$B$505,MATCH($B2621,'Products'!$A$6:$A$505,0)),"Unknown code"))</f>
      </c>
      <c r="D2621" s="12"/>
      <c r="E2621" s="14"/>
      <c r="F2621" s="14"/>
      <c r="G2621" s="15">
        <f>IF(OR($B2621="",$D2621=""),"",IF($F2621&lt;&gt;"",$F2621,IFERROR(IF($D2621="In",INDEX('Products'!$E$6:$E$505,MATCH($B2621,'Products'!$A$6:$A$505,0)),INDEX('Products'!$F$6:$F$505,MATCH($B2621,'Products'!$A$6:$A$505,0))),"")))</f>
      </c>
      <c r="H2621" s="15">
        <f>IF(OR($E2621="",$G2621=""),"",$E2621*$G2621)</f>
      </c>
      <c r="I2621" s="15">
        <f>IF(AND($D2621="Out",$E2621&lt;&gt;"",$G2621&lt;&gt;""),$E2621*($G2621-IFERROR(INDEX('Products'!$E$6:$E$505,MATCH($B2621,'Products'!$A$6:$A$505,0)),0)),"")</f>
      </c>
      <c r="J2621" s="12"/>
    </row>
    <row r="2622" spans="1:10" x14ac:dyDescent="0.25">
      <c r="A2622" s="17"/>
      <c r="B2622" s="12"/>
      <c r="C2622" s="16">
        <f>IF($B2622="","",IFERROR(INDEX('Products'!$B$6:$B$505,MATCH($B2622,'Products'!$A$6:$A$505,0)),"Unknown code"))</f>
      </c>
      <c r="D2622" s="12"/>
      <c r="E2622" s="14"/>
      <c r="F2622" s="14"/>
      <c r="G2622" s="15">
        <f>IF(OR($B2622="",$D2622=""),"",IF($F2622&lt;&gt;"",$F2622,IFERROR(IF($D2622="In",INDEX('Products'!$E$6:$E$505,MATCH($B2622,'Products'!$A$6:$A$505,0)),INDEX('Products'!$F$6:$F$505,MATCH($B2622,'Products'!$A$6:$A$505,0))),"")))</f>
      </c>
      <c r="H2622" s="15">
        <f>IF(OR($E2622="",$G2622=""),"",$E2622*$G2622)</f>
      </c>
      <c r="I2622" s="15">
        <f>IF(AND($D2622="Out",$E2622&lt;&gt;"",$G2622&lt;&gt;""),$E2622*($G2622-IFERROR(INDEX('Products'!$E$6:$E$505,MATCH($B2622,'Products'!$A$6:$A$505,0)),0)),"")</f>
      </c>
      <c r="J2622" s="12"/>
    </row>
    <row r="2623" spans="1:10" x14ac:dyDescent="0.25">
      <c r="A2623" s="17"/>
      <c r="B2623" s="12"/>
      <c r="C2623" s="16">
        <f>IF($B2623="","",IFERROR(INDEX('Products'!$B$6:$B$505,MATCH($B2623,'Products'!$A$6:$A$505,0)),"Unknown code"))</f>
      </c>
      <c r="D2623" s="12"/>
      <c r="E2623" s="14"/>
      <c r="F2623" s="14"/>
      <c r="G2623" s="15">
        <f>IF(OR($B2623="",$D2623=""),"",IF($F2623&lt;&gt;"",$F2623,IFERROR(IF($D2623="In",INDEX('Products'!$E$6:$E$505,MATCH($B2623,'Products'!$A$6:$A$505,0)),INDEX('Products'!$F$6:$F$505,MATCH($B2623,'Products'!$A$6:$A$505,0))),"")))</f>
      </c>
      <c r="H2623" s="15">
        <f>IF(OR($E2623="",$G2623=""),"",$E2623*$G2623)</f>
      </c>
      <c r="I2623" s="15">
        <f>IF(AND($D2623="Out",$E2623&lt;&gt;"",$G2623&lt;&gt;""),$E2623*($G2623-IFERROR(INDEX('Products'!$E$6:$E$505,MATCH($B2623,'Products'!$A$6:$A$505,0)),0)),"")</f>
      </c>
      <c r="J2623" s="12"/>
    </row>
    <row r="2624" spans="1:10" x14ac:dyDescent="0.25">
      <c r="A2624" s="17"/>
      <c r="B2624" s="12"/>
      <c r="C2624" s="16">
        <f>IF($B2624="","",IFERROR(INDEX('Products'!$B$6:$B$505,MATCH($B2624,'Products'!$A$6:$A$505,0)),"Unknown code"))</f>
      </c>
      <c r="D2624" s="12"/>
      <c r="E2624" s="14"/>
      <c r="F2624" s="14"/>
      <c r="G2624" s="15">
        <f>IF(OR($B2624="",$D2624=""),"",IF($F2624&lt;&gt;"",$F2624,IFERROR(IF($D2624="In",INDEX('Products'!$E$6:$E$505,MATCH($B2624,'Products'!$A$6:$A$505,0)),INDEX('Products'!$F$6:$F$505,MATCH($B2624,'Products'!$A$6:$A$505,0))),"")))</f>
      </c>
      <c r="H2624" s="15">
        <f>IF(OR($E2624="",$G2624=""),"",$E2624*$G2624)</f>
      </c>
      <c r="I2624" s="15">
        <f>IF(AND($D2624="Out",$E2624&lt;&gt;"",$G2624&lt;&gt;""),$E2624*($G2624-IFERROR(INDEX('Products'!$E$6:$E$505,MATCH($B2624,'Products'!$A$6:$A$505,0)),0)),"")</f>
      </c>
      <c r="J2624" s="12"/>
    </row>
    <row r="2625" spans="1:10" x14ac:dyDescent="0.25">
      <c r="A2625" s="17"/>
      <c r="B2625" s="12"/>
      <c r="C2625" s="16">
        <f>IF($B2625="","",IFERROR(INDEX('Products'!$B$6:$B$505,MATCH($B2625,'Products'!$A$6:$A$505,0)),"Unknown code"))</f>
      </c>
      <c r="D2625" s="12"/>
      <c r="E2625" s="14"/>
      <c r="F2625" s="14"/>
      <c r="G2625" s="15">
        <f>IF(OR($B2625="",$D2625=""),"",IF($F2625&lt;&gt;"",$F2625,IFERROR(IF($D2625="In",INDEX('Products'!$E$6:$E$505,MATCH($B2625,'Products'!$A$6:$A$505,0)),INDEX('Products'!$F$6:$F$505,MATCH($B2625,'Products'!$A$6:$A$505,0))),"")))</f>
      </c>
      <c r="H2625" s="15">
        <f>IF(OR($E2625="",$G2625=""),"",$E2625*$G2625)</f>
      </c>
      <c r="I2625" s="15">
        <f>IF(AND($D2625="Out",$E2625&lt;&gt;"",$G2625&lt;&gt;""),$E2625*($G2625-IFERROR(INDEX('Products'!$E$6:$E$505,MATCH($B2625,'Products'!$A$6:$A$505,0)),0)),"")</f>
      </c>
      <c r="J2625" s="12"/>
    </row>
    <row r="2626" spans="1:10" x14ac:dyDescent="0.25">
      <c r="A2626" s="17"/>
      <c r="B2626" s="12"/>
      <c r="C2626" s="16">
        <f>IF($B2626="","",IFERROR(INDEX('Products'!$B$6:$B$505,MATCH($B2626,'Products'!$A$6:$A$505,0)),"Unknown code"))</f>
      </c>
      <c r="D2626" s="12"/>
      <c r="E2626" s="14"/>
      <c r="F2626" s="14"/>
      <c r="G2626" s="15">
        <f>IF(OR($B2626="",$D2626=""),"",IF($F2626&lt;&gt;"",$F2626,IFERROR(IF($D2626="In",INDEX('Products'!$E$6:$E$505,MATCH($B2626,'Products'!$A$6:$A$505,0)),INDEX('Products'!$F$6:$F$505,MATCH($B2626,'Products'!$A$6:$A$505,0))),"")))</f>
      </c>
      <c r="H2626" s="15">
        <f>IF(OR($E2626="",$G2626=""),"",$E2626*$G2626)</f>
      </c>
      <c r="I2626" s="15">
        <f>IF(AND($D2626="Out",$E2626&lt;&gt;"",$G2626&lt;&gt;""),$E2626*($G2626-IFERROR(INDEX('Products'!$E$6:$E$505,MATCH($B2626,'Products'!$A$6:$A$505,0)),0)),"")</f>
      </c>
      <c r="J2626" s="12"/>
    </row>
    <row r="2627" spans="1:10" x14ac:dyDescent="0.25">
      <c r="A2627" s="17"/>
      <c r="B2627" s="12"/>
      <c r="C2627" s="16">
        <f>IF($B2627="","",IFERROR(INDEX('Products'!$B$6:$B$505,MATCH($B2627,'Products'!$A$6:$A$505,0)),"Unknown code"))</f>
      </c>
      <c r="D2627" s="12"/>
      <c r="E2627" s="14"/>
      <c r="F2627" s="14"/>
      <c r="G2627" s="15">
        <f>IF(OR($B2627="",$D2627=""),"",IF($F2627&lt;&gt;"",$F2627,IFERROR(IF($D2627="In",INDEX('Products'!$E$6:$E$505,MATCH($B2627,'Products'!$A$6:$A$505,0)),INDEX('Products'!$F$6:$F$505,MATCH($B2627,'Products'!$A$6:$A$505,0))),"")))</f>
      </c>
      <c r="H2627" s="15">
        <f>IF(OR($E2627="",$G2627=""),"",$E2627*$G2627)</f>
      </c>
      <c r="I2627" s="15">
        <f>IF(AND($D2627="Out",$E2627&lt;&gt;"",$G2627&lt;&gt;""),$E2627*($G2627-IFERROR(INDEX('Products'!$E$6:$E$505,MATCH($B2627,'Products'!$A$6:$A$505,0)),0)),"")</f>
      </c>
      <c r="J2627" s="12"/>
    </row>
    <row r="2628" spans="1:10" x14ac:dyDescent="0.25">
      <c r="A2628" s="17"/>
      <c r="B2628" s="12"/>
      <c r="C2628" s="16">
        <f>IF($B2628="","",IFERROR(INDEX('Products'!$B$6:$B$505,MATCH($B2628,'Products'!$A$6:$A$505,0)),"Unknown code"))</f>
      </c>
      <c r="D2628" s="12"/>
      <c r="E2628" s="14"/>
      <c r="F2628" s="14"/>
      <c r="G2628" s="15">
        <f>IF(OR($B2628="",$D2628=""),"",IF($F2628&lt;&gt;"",$F2628,IFERROR(IF($D2628="In",INDEX('Products'!$E$6:$E$505,MATCH($B2628,'Products'!$A$6:$A$505,0)),INDEX('Products'!$F$6:$F$505,MATCH($B2628,'Products'!$A$6:$A$505,0))),"")))</f>
      </c>
      <c r="H2628" s="15">
        <f>IF(OR($E2628="",$G2628=""),"",$E2628*$G2628)</f>
      </c>
      <c r="I2628" s="15">
        <f>IF(AND($D2628="Out",$E2628&lt;&gt;"",$G2628&lt;&gt;""),$E2628*($G2628-IFERROR(INDEX('Products'!$E$6:$E$505,MATCH($B2628,'Products'!$A$6:$A$505,0)),0)),"")</f>
      </c>
      <c r="J2628" s="12"/>
    </row>
    <row r="2629" spans="1:10" x14ac:dyDescent="0.25">
      <c r="A2629" s="17"/>
      <c r="B2629" s="12"/>
      <c r="C2629" s="16">
        <f>IF($B2629="","",IFERROR(INDEX('Products'!$B$6:$B$505,MATCH($B2629,'Products'!$A$6:$A$505,0)),"Unknown code"))</f>
      </c>
      <c r="D2629" s="12"/>
      <c r="E2629" s="14"/>
      <c r="F2629" s="14"/>
      <c r="G2629" s="15">
        <f>IF(OR($B2629="",$D2629=""),"",IF($F2629&lt;&gt;"",$F2629,IFERROR(IF($D2629="In",INDEX('Products'!$E$6:$E$505,MATCH($B2629,'Products'!$A$6:$A$505,0)),INDEX('Products'!$F$6:$F$505,MATCH($B2629,'Products'!$A$6:$A$505,0))),"")))</f>
      </c>
      <c r="H2629" s="15">
        <f>IF(OR($E2629="",$G2629=""),"",$E2629*$G2629)</f>
      </c>
      <c r="I2629" s="15">
        <f>IF(AND($D2629="Out",$E2629&lt;&gt;"",$G2629&lt;&gt;""),$E2629*($G2629-IFERROR(INDEX('Products'!$E$6:$E$505,MATCH($B2629,'Products'!$A$6:$A$505,0)),0)),"")</f>
      </c>
      <c r="J2629" s="12"/>
    </row>
    <row r="2630" spans="1:10" x14ac:dyDescent="0.25">
      <c r="A2630" s="17"/>
      <c r="B2630" s="12"/>
      <c r="C2630" s="16">
        <f>IF($B2630="","",IFERROR(INDEX('Products'!$B$6:$B$505,MATCH($B2630,'Products'!$A$6:$A$505,0)),"Unknown code"))</f>
      </c>
      <c r="D2630" s="12"/>
      <c r="E2630" s="14"/>
      <c r="F2630" s="14"/>
      <c r="G2630" s="15">
        <f>IF(OR($B2630="",$D2630=""),"",IF($F2630&lt;&gt;"",$F2630,IFERROR(IF($D2630="In",INDEX('Products'!$E$6:$E$505,MATCH($B2630,'Products'!$A$6:$A$505,0)),INDEX('Products'!$F$6:$F$505,MATCH($B2630,'Products'!$A$6:$A$505,0))),"")))</f>
      </c>
      <c r="H2630" s="15">
        <f>IF(OR($E2630="",$G2630=""),"",$E2630*$G2630)</f>
      </c>
      <c r="I2630" s="15">
        <f>IF(AND($D2630="Out",$E2630&lt;&gt;"",$G2630&lt;&gt;""),$E2630*($G2630-IFERROR(INDEX('Products'!$E$6:$E$505,MATCH($B2630,'Products'!$A$6:$A$505,0)),0)),"")</f>
      </c>
      <c r="J2630" s="12"/>
    </row>
    <row r="2631" spans="1:10" x14ac:dyDescent="0.25">
      <c r="A2631" s="17"/>
      <c r="B2631" s="12"/>
      <c r="C2631" s="16">
        <f>IF($B2631="","",IFERROR(INDEX('Products'!$B$6:$B$505,MATCH($B2631,'Products'!$A$6:$A$505,0)),"Unknown code"))</f>
      </c>
      <c r="D2631" s="12"/>
      <c r="E2631" s="14"/>
      <c r="F2631" s="14"/>
      <c r="G2631" s="15">
        <f>IF(OR($B2631="",$D2631=""),"",IF($F2631&lt;&gt;"",$F2631,IFERROR(IF($D2631="In",INDEX('Products'!$E$6:$E$505,MATCH($B2631,'Products'!$A$6:$A$505,0)),INDEX('Products'!$F$6:$F$505,MATCH($B2631,'Products'!$A$6:$A$505,0))),"")))</f>
      </c>
      <c r="H2631" s="15">
        <f>IF(OR($E2631="",$G2631=""),"",$E2631*$G2631)</f>
      </c>
      <c r="I2631" s="15">
        <f>IF(AND($D2631="Out",$E2631&lt;&gt;"",$G2631&lt;&gt;""),$E2631*($G2631-IFERROR(INDEX('Products'!$E$6:$E$505,MATCH($B2631,'Products'!$A$6:$A$505,0)),0)),"")</f>
      </c>
      <c r="J2631" s="12"/>
    </row>
    <row r="2632" spans="1:10" x14ac:dyDescent="0.25">
      <c r="A2632" s="17"/>
      <c r="B2632" s="12"/>
      <c r="C2632" s="16">
        <f>IF($B2632="","",IFERROR(INDEX('Products'!$B$6:$B$505,MATCH($B2632,'Products'!$A$6:$A$505,0)),"Unknown code"))</f>
      </c>
      <c r="D2632" s="12"/>
      <c r="E2632" s="14"/>
      <c r="F2632" s="14"/>
      <c r="G2632" s="15">
        <f>IF(OR($B2632="",$D2632=""),"",IF($F2632&lt;&gt;"",$F2632,IFERROR(IF($D2632="In",INDEX('Products'!$E$6:$E$505,MATCH($B2632,'Products'!$A$6:$A$505,0)),INDEX('Products'!$F$6:$F$505,MATCH($B2632,'Products'!$A$6:$A$505,0))),"")))</f>
      </c>
      <c r="H2632" s="15">
        <f>IF(OR($E2632="",$G2632=""),"",$E2632*$G2632)</f>
      </c>
      <c r="I2632" s="15">
        <f>IF(AND($D2632="Out",$E2632&lt;&gt;"",$G2632&lt;&gt;""),$E2632*($G2632-IFERROR(INDEX('Products'!$E$6:$E$505,MATCH($B2632,'Products'!$A$6:$A$505,0)),0)),"")</f>
      </c>
      <c r="J2632" s="12"/>
    </row>
    <row r="2633" spans="1:10" x14ac:dyDescent="0.25">
      <c r="A2633" s="17"/>
      <c r="B2633" s="12"/>
      <c r="C2633" s="16">
        <f>IF($B2633="","",IFERROR(INDEX('Products'!$B$6:$B$505,MATCH($B2633,'Products'!$A$6:$A$505,0)),"Unknown code"))</f>
      </c>
      <c r="D2633" s="12"/>
      <c r="E2633" s="14"/>
      <c r="F2633" s="14"/>
      <c r="G2633" s="15">
        <f>IF(OR($B2633="",$D2633=""),"",IF($F2633&lt;&gt;"",$F2633,IFERROR(IF($D2633="In",INDEX('Products'!$E$6:$E$505,MATCH($B2633,'Products'!$A$6:$A$505,0)),INDEX('Products'!$F$6:$F$505,MATCH($B2633,'Products'!$A$6:$A$505,0))),"")))</f>
      </c>
      <c r="H2633" s="15">
        <f>IF(OR($E2633="",$G2633=""),"",$E2633*$G2633)</f>
      </c>
      <c r="I2633" s="15">
        <f>IF(AND($D2633="Out",$E2633&lt;&gt;"",$G2633&lt;&gt;""),$E2633*($G2633-IFERROR(INDEX('Products'!$E$6:$E$505,MATCH($B2633,'Products'!$A$6:$A$505,0)),0)),"")</f>
      </c>
      <c r="J2633" s="12"/>
    </row>
    <row r="2634" spans="1:10" x14ac:dyDescent="0.25">
      <c r="A2634" s="17"/>
      <c r="B2634" s="12"/>
      <c r="C2634" s="16">
        <f>IF($B2634="","",IFERROR(INDEX('Products'!$B$6:$B$505,MATCH($B2634,'Products'!$A$6:$A$505,0)),"Unknown code"))</f>
      </c>
      <c r="D2634" s="12"/>
      <c r="E2634" s="14"/>
      <c r="F2634" s="14"/>
      <c r="G2634" s="15">
        <f>IF(OR($B2634="",$D2634=""),"",IF($F2634&lt;&gt;"",$F2634,IFERROR(IF($D2634="In",INDEX('Products'!$E$6:$E$505,MATCH($B2634,'Products'!$A$6:$A$505,0)),INDEX('Products'!$F$6:$F$505,MATCH($B2634,'Products'!$A$6:$A$505,0))),"")))</f>
      </c>
      <c r="H2634" s="15">
        <f>IF(OR($E2634="",$G2634=""),"",$E2634*$G2634)</f>
      </c>
      <c r="I2634" s="15">
        <f>IF(AND($D2634="Out",$E2634&lt;&gt;"",$G2634&lt;&gt;""),$E2634*($G2634-IFERROR(INDEX('Products'!$E$6:$E$505,MATCH($B2634,'Products'!$A$6:$A$505,0)),0)),"")</f>
      </c>
      <c r="J2634" s="12"/>
    </row>
    <row r="2635" spans="1:10" x14ac:dyDescent="0.25">
      <c r="A2635" s="17"/>
      <c r="B2635" s="12"/>
      <c r="C2635" s="16">
        <f>IF($B2635="","",IFERROR(INDEX('Products'!$B$6:$B$505,MATCH($B2635,'Products'!$A$6:$A$505,0)),"Unknown code"))</f>
      </c>
      <c r="D2635" s="12"/>
      <c r="E2635" s="14"/>
      <c r="F2635" s="14"/>
      <c r="G2635" s="15">
        <f>IF(OR($B2635="",$D2635=""),"",IF($F2635&lt;&gt;"",$F2635,IFERROR(IF($D2635="In",INDEX('Products'!$E$6:$E$505,MATCH($B2635,'Products'!$A$6:$A$505,0)),INDEX('Products'!$F$6:$F$505,MATCH($B2635,'Products'!$A$6:$A$505,0))),"")))</f>
      </c>
      <c r="H2635" s="15">
        <f>IF(OR($E2635="",$G2635=""),"",$E2635*$G2635)</f>
      </c>
      <c r="I2635" s="15">
        <f>IF(AND($D2635="Out",$E2635&lt;&gt;"",$G2635&lt;&gt;""),$E2635*($G2635-IFERROR(INDEX('Products'!$E$6:$E$505,MATCH($B2635,'Products'!$A$6:$A$505,0)),0)),"")</f>
      </c>
      <c r="J2635" s="12"/>
    </row>
    <row r="2636" spans="1:10" x14ac:dyDescent="0.25">
      <c r="A2636" s="17"/>
      <c r="B2636" s="12"/>
      <c r="C2636" s="16">
        <f>IF($B2636="","",IFERROR(INDEX('Products'!$B$6:$B$505,MATCH($B2636,'Products'!$A$6:$A$505,0)),"Unknown code"))</f>
      </c>
      <c r="D2636" s="12"/>
      <c r="E2636" s="14"/>
      <c r="F2636" s="14"/>
      <c r="G2636" s="15">
        <f>IF(OR($B2636="",$D2636=""),"",IF($F2636&lt;&gt;"",$F2636,IFERROR(IF($D2636="In",INDEX('Products'!$E$6:$E$505,MATCH($B2636,'Products'!$A$6:$A$505,0)),INDEX('Products'!$F$6:$F$505,MATCH($B2636,'Products'!$A$6:$A$505,0))),"")))</f>
      </c>
      <c r="H2636" s="15">
        <f>IF(OR($E2636="",$G2636=""),"",$E2636*$G2636)</f>
      </c>
      <c r="I2636" s="15">
        <f>IF(AND($D2636="Out",$E2636&lt;&gt;"",$G2636&lt;&gt;""),$E2636*($G2636-IFERROR(INDEX('Products'!$E$6:$E$505,MATCH($B2636,'Products'!$A$6:$A$505,0)),0)),"")</f>
      </c>
      <c r="J2636" s="12"/>
    </row>
    <row r="2637" spans="1:10" x14ac:dyDescent="0.25">
      <c r="A2637" s="17"/>
      <c r="B2637" s="12"/>
      <c r="C2637" s="16">
        <f>IF($B2637="","",IFERROR(INDEX('Products'!$B$6:$B$505,MATCH($B2637,'Products'!$A$6:$A$505,0)),"Unknown code"))</f>
      </c>
      <c r="D2637" s="12"/>
      <c r="E2637" s="14"/>
      <c r="F2637" s="14"/>
      <c r="G2637" s="15">
        <f>IF(OR($B2637="",$D2637=""),"",IF($F2637&lt;&gt;"",$F2637,IFERROR(IF($D2637="In",INDEX('Products'!$E$6:$E$505,MATCH($B2637,'Products'!$A$6:$A$505,0)),INDEX('Products'!$F$6:$F$505,MATCH($B2637,'Products'!$A$6:$A$505,0))),"")))</f>
      </c>
      <c r="H2637" s="15">
        <f>IF(OR($E2637="",$G2637=""),"",$E2637*$G2637)</f>
      </c>
      <c r="I2637" s="15">
        <f>IF(AND($D2637="Out",$E2637&lt;&gt;"",$G2637&lt;&gt;""),$E2637*($G2637-IFERROR(INDEX('Products'!$E$6:$E$505,MATCH($B2637,'Products'!$A$6:$A$505,0)),0)),"")</f>
      </c>
      <c r="J2637" s="12"/>
    </row>
    <row r="2638" spans="1:10" x14ac:dyDescent="0.25">
      <c r="A2638" s="17"/>
      <c r="B2638" s="12"/>
      <c r="C2638" s="16">
        <f>IF($B2638="","",IFERROR(INDEX('Products'!$B$6:$B$505,MATCH($B2638,'Products'!$A$6:$A$505,0)),"Unknown code"))</f>
      </c>
      <c r="D2638" s="12"/>
      <c r="E2638" s="14"/>
      <c r="F2638" s="14"/>
      <c r="G2638" s="15">
        <f>IF(OR($B2638="",$D2638=""),"",IF($F2638&lt;&gt;"",$F2638,IFERROR(IF($D2638="In",INDEX('Products'!$E$6:$E$505,MATCH($B2638,'Products'!$A$6:$A$505,0)),INDEX('Products'!$F$6:$F$505,MATCH($B2638,'Products'!$A$6:$A$505,0))),"")))</f>
      </c>
      <c r="H2638" s="15">
        <f>IF(OR($E2638="",$G2638=""),"",$E2638*$G2638)</f>
      </c>
      <c r="I2638" s="15">
        <f>IF(AND($D2638="Out",$E2638&lt;&gt;"",$G2638&lt;&gt;""),$E2638*($G2638-IFERROR(INDEX('Products'!$E$6:$E$505,MATCH($B2638,'Products'!$A$6:$A$505,0)),0)),"")</f>
      </c>
      <c r="J2638" s="12"/>
    </row>
    <row r="2639" spans="1:10" x14ac:dyDescent="0.25">
      <c r="A2639" s="17"/>
      <c r="B2639" s="12"/>
      <c r="C2639" s="16">
        <f>IF($B2639="","",IFERROR(INDEX('Products'!$B$6:$B$505,MATCH($B2639,'Products'!$A$6:$A$505,0)),"Unknown code"))</f>
      </c>
      <c r="D2639" s="12"/>
      <c r="E2639" s="14"/>
      <c r="F2639" s="14"/>
      <c r="G2639" s="15">
        <f>IF(OR($B2639="",$D2639=""),"",IF($F2639&lt;&gt;"",$F2639,IFERROR(IF($D2639="In",INDEX('Products'!$E$6:$E$505,MATCH($B2639,'Products'!$A$6:$A$505,0)),INDEX('Products'!$F$6:$F$505,MATCH($B2639,'Products'!$A$6:$A$505,0))),"")))</f>
      </c>
      <c r="H2639" s="15">
        <f>IF(OR($E2639="",$G2639=""),"",$E2639*$G2639)</f>
      </c>
      <c r="I2639" s="15">
        <f>IF(AND($D2639="Out",$E2639&lt;&gt;"",$G2639&lt;&gt;""),$E2639*($G2639-IFERROR(INDEX('Products'!$E$6:$E$505,MATCH($B2639,'Products'!$A$6:$A$505,0)),0)),"")</f>
      </c>
      <c r="J2639" s="12"/>
    </row>
    <row r="2640" spans="1:10" x14ac:dyDescent="0.25">
      <c r="A2640" s="17"/>
      <c r="B2640" s="12"/>
      <c r="C2640" s="16">
        <f>IF($B2640="","",IFERROR(INDEX('Products'!$B$6:$B$505,MATCH($B2640,'Products'!$A$6:$A$505,0)),"Unknown code"))</f>
      </c>
      <c r="D2640" s="12"/>
      <c r="E2640" s="14"/>
      <c r="F2640" s="14"/>
      <c r="G2640" s="15">
        <f>IF(OR($B2640="",$D2640=""),"",IF($F2640&lt;&gt;"",$F2640,IFERROR(IF($D2640="In",INDEX('Products'!$E$6:$E$505,MATCH($B2640,'Products'!$A$6:$A$505,0)),INDEX('Products'!$F$6:$F$505,MATCH($B2640,'Products'!$A$6:$A$505,0))),"")))</f>
      </c>
      <c r="H2640" s="15">
        <f>IF(OR($E2640="",$G2640=""),"",$E2640*$G2640)</f>
      </c>
      <c r="I2640" s="15">
        <f>IF(AND($D2640="Out",$E2640&lt;&gt;"",$G2640&lt;&gt;""),$E2640*($G2640-IFERROR(INDEX('Products'!$E$6:$E$505,MATCH($B2640,'Products'!$A$6:$A$505,0)),0)),"")</f>
      </c>
      <c r="J2640" s="12"/>
    </row>
    <row r="2641" spans="1:10" x14ac:dyDescent="0.25">
      <c r="A2641" s="17"/>
      <c r="B2641" s="12"/>
      <c r="C2641" s="16">
        <f>IF($B2641="","",IFERROR(INDEX('Products'!$B$6:$B$505,MATCH($B2641,'Products'!$A$6:$A$505,0)),"Unknown code"))</f>
      </c>
      <c r="D2641" s="12"/>
      <c r="E2641" s="14"/>
      <c r="F2641" s="14"/>
      <c r="G2641" s="15">
        <f>IF(OR($B2641="",$D2641=""),"",IF($F2641&lt;&gt;"",$F2641,IFERROR(IF($D2641="In",INDEX('Products'!$E$6:$E$505,MATCH($B2641,'Products'!$A$6:$A$505,0)),INDEX('Products'!$F$6:$F$505,MATCH($B2641,'Products'!$A$6:$A$505,0))),"")))</f>
      </c>
      <c r="H2641" s="15">
        <f>IF(OR($E2641="",$G2641=""),"",$E2641*$G2641)</f>
      </c>
      <c r="I2641" s="15">
        <f>IF(AND($D2641="Out",$E2641&lt;&gt;"",$G2641&lt;&gt;""),$E2641*($G2641-IFERROR(INDEX('Products'!$E$6:$E$505,MATCH($B2641,'Products'!$A$6:$A$505,0)),0)),"")</f>
      </c>
      <c r="J2641" s="12"/>
    </row>
    <row r="2642" spans="1:10" x14ac:dyDescent="0.25">
      <c r="A2642" s="17"/>
      <c r="B2642" s="12"/>
      <c r="C2642" s="16">
        <f>IF($B2642="","",IFERROR(INDEX('Products'!$B$6:$B$505,MATCH($B2642,'Products'!$A$6:$A$505,0)),"Unknown code"))</f>
      </c>
      <c r="D2642" s="12"/>
      <c r="E2642" s="14"/>
      <c r="F2642" s="14"/>
      <c r="G2642" s="15">
        <f>IF(OR($B2642="",$D2642=""),"",IF($F2642&lt;&gt;"",$F2642,IFERROR(IF($D2642="In",INDEX('Products'!$E$6:$E$505,MATCH($B2642,'Products'!$A$6:$A$505,0)),INDEX('Products'!$F$6:$F$505,MATCH($B2642,'Products'!$A$6:$A$505,0))),"")))</f>
      </c>
      <c r="H2642" s="15">
        <f>IF(OR($E2642="",$G2642=""),"",$E2642*$G2642)</f>
      </c>
      <c r="I2642" s="15">
        <f>IF(AND($D2642="Out",$E2642&lt;&gt;"",$G2642&lt;&gt;""),$E2642*($G2642-IFERROR(INDEX('Products'!$E$6:$E$505,MATCH($B2642,'Products'!$A$6:$A$505,0)),0)),"")</f>
      </c>
      <c r="J2642" s="12"/>
    </row>
    <row r="2643" spans="1:10" x14ac:dyDescent="0.25">
      <c r="A2643" s="17"/>
      <c r="B2643" s="12"/>
      <c r="C2643" s="16">
        <f>IF($B2643="","",IFERROR(INDEX('Products'!$B$6:$B$505,MATCH($B2643,'Products'!$A$6:$A$505,0)),"Unknown code"))</f>
      </c>
      <c r="D2643" s="12"/>
      <c r="E2643" s="14"/>
      <c r="F2643" s="14"/>
      <c r="G2643" s="15">
        <f>IF(OR($B2643="",$D2643=""),"",IF($F2643&lt;&gt;"",$F2643,IFERROR(IF($D2643="In",INDEX('Products'!$E$6:$E$505,MATCH($B2643,'Products'!$A$6:$A$505,0)),INDEX('Products'!$F$6:$F$505,MATCH($B2643,'Products'!$A$6:$A$505,0))),"")))</f>
      </c>
      <c r="H2643" s="15">
        <f>IF(OR($E2643="",$G2643=""),"",$E2643*$G2643)</f>
      </c>
      <c r="I2643" s="15">
        <f>IF(AND($D2643="Out",$E2643&lt;&gt;"",$G2643&lt;&gt;""),$E2643*($G2643-IFERROR(INDEX('Products'!$E$6:$E$505,MATCH($B2643,'Products'!$A$6:$A$505,0)),0)),"")</f>
      </c>
      <c r="J2643" s="12"/>
    </row>
    <row r="2644" spans="1:10" x14ac:dyDescent="0.25">
      <c r="A2644" s="17"/>
      <c r="B2644" s="12"/>
      <c r="C2644" s="16">
        <f>IF($B2644="","",IFERROR(INDEX('Products'!$B$6:$B$505,MATCH($B2644,'Products'!$A$6:$A$505,0)),"Unknown code"))</f>
      </c>
      <c r="D2644" s="12"/>
      <c r="E2644" s="14"/>
      <c r="F2644" s="14"/>
      <c r="G2644" s="15">
        <f>IF(OR($B2644="",$D2644=""),"",IF($F2644&lt;&gt;"",$F2644,IFERROR(IF($D2644="In",INDEX('Products'!$E$6:$E$505,MATCH($B2644,'Products'!$A$6:$A$505,0)),INDEX('Products'!$F$6:$F$505,MATCH($B2644,'Products'!$A$6:$A$505,0))),"")))</f>
      </c>
      <c r="H2644" s="15">
        <f>IF(OR($E2644="",$G2644=""),"",$E2644*$G2644)</f>
      </c>
      <c r="I2644" s="15">
        <f>IF(AND($D2644="Out",$E2644&lt;&gt;"",$G2644&lt;&gt;""),$E2644*($G2644-IFERROR(INDEX('Products'!$E$6:$E$505,MATCH($B2644,'Products'!$A$6:$A$505,0)),0)),"")</f>
      </c>
      <c r="J2644" s="12"/>
    </row>
    <row r="2645" spans="1:10" x14ac:dyDescent="0.25">
      <c r="A2645" s="17"/>
      <c r="B2645" s="12"/>
      <c r="C2645" s="16">
        <f>IF($B2645="","",IFERROR(INDEX('Products'!$B$6:$B$505,MATCH($B2645,'Products'!$A$6:$A$505,0)),"Unknown code"))</f>
      </c>
      <c r="D2645" s="12"/>
      <c r="E2645" s="14"/>
      <c r="F2645" s="14"/>
      <c r="G2645" s="15">
        <f>IF(OR($B2645="",$D2645=""),"",IF($F2645&lt;&gt;"",$F2645,IFERROR(IF($D2645="In",INDEX('Products'!$E$6:$E$505,MATCH($B2645,'Products'!$A$6:$A$505,0)),INDEX('Products'!$F$6:$F$505,MATCH($B2645,'Products'!$A$6:$A$505,0))),"")))</f>
      </c>
      <c r="H2645" s="15">
        <f>IF(OR($E2645="",$G2645=""),"",$E2645*$G2645)</f>
      </c>
      <c r="I2645" s="15">
        <f>IF(AND($D2645="Out",$E2645&lt;&gt;"",$G2645&lt;&gt;""),$E2645*($G2645-IFERROR(INDEX('Products'!$E$6:$E$505,MATCH($B2645,'Products'!$A$6:$A$505,0)),0)),"")</f>
      </c>
      <c r="J2645" s="12"/>
    </row>
    <row r="2646" spans="1:10" x14ac:dyDescent="0.25">
      <c r="A2646" s="17"/>
      <c r="B2646" s="12"/>
      <c r="C2646" s="16">
        <f>IF($B2646="","",IFERROR(INDEX('Products'!$B$6:$B$505,MATCH($B2646,'Products'!$A$6:$A$505,0)),"Unknown code"))</f>
      </c>
      <c r="D2646" s="12"/>
      <c r="E2646" s="14"/>
      <c r="F2646" s="14"/>
      <c r="G2646" s="15">
        <f>IF(OR($B2646="",$D2646=""),"",IF($F2646&lt;&gt;"",$F2646,IFERROR(IF($D2646="In",INDEX('Products'!$E$6:$E$505,MATCH($B2646,'Products'!$A$6:$A$505,0)),INDEX('Products'!$F$6:$F$505,MATCH($B2646,'Products'!$A$6:$A$505,0))),"")))</f>
      </c>
      <c r="H2646" s="15">
        <f>IF(OR($E2646="",$G2646=""),"",$E2646*$G2646)</f>
      </c>
      <c r="I2646" s="15">
        <f>IF(AND($D2646="Out",$E2646&lt;&gt;"",$G2646&lt;&gt;""),$E2646*($G2646-IFERROR(INDEX('Products'!$E$6:$E$505,MATCH($B2646,'Products'!$A$6:$A$505,0)),0)),"")</f>
      </c>
      <c r="J2646" s="12"/>
    </row>
    <row r="2647" spans="1:10" x14ac:dyDescent="0.25">
      <c r="A2647" s="17"/>
      <c r="B2647" s="12"/>
      <c r="C2647" s="16">
        <f>IF($B2647="","",IFERROR(INDEX('Products'!$B$6:$B$505,MATCH($B2647,'Products'!$A$6:$A$505,0)),"Unknown code"))</f>
      </c>
      <c r="D2647" s="12"/>
      <c r="E2647" s="14"/>
      <c r="F2647" s="14"/>
      <c r="G2647" s="15">
        <f>IF(OR($B2647="",$D2647=""),"",IF($F2647&lt;&gt;"",$F2647,IFERROR(IF($D2647="In",INDEX('Products'!$E$6:$E$505,MATCH($B2647,'Products'!$A$6:$A$505,0)),INDEX('Products'!$F$6:$F$505,MATCH($B2647,'Products'!$A$6:$A$505,0))),"")))</f>
      </c>
      <c r="H2647" s="15">
        <f>IF(OR($E2647="",$G2647=""),"",$E2647*$G2647)</f>
      </c>
      <c r="I2647" s="15">
        <f>IF(AND($D2647="Out",$E2647&lt;&gt;"",$G2647&lt;&gt;""),$E2647*($G2647-IFERROR(INDEX('Products'!$E$6:$E$505,MATCH($B2647,'Products'!$A$6:$A$505,0)),0)),"")</f>
      </c>
      <c r="J2647" s="12"/>
    </row>
    <row r="2648" spans="1:10" x14ac:dyDescent="0.25">
      <c r="A2648" s="17"/>
      <c r="B2648" s="12"/>
      <c r="C2648" s="16">
        <f>IF($B2648="","",IFERROR(INDEX('Products'!$B$6:$B$505,MATCH($B2648,'Products'!$A$6:$A$505,0)),"Unknown code"))</f>
      </c>
      <c r="D2648" s="12"/>
      <c r="E2648" s="14"/>
      <c r="F2648" s="14"/>
      <c r="G2648" s="15">
        <f>IF(OR($B2648="",$D2648=""),"",IF($F2648&lt;&gt;"",$F2648,IFERROR(IF($D2648="In",INDEX('Products'!$E$6:$E$505,MATCH($B2648,'Products'!$A$6:$A$505,0)),INDEX('Products'!$F$6:$F$505,MATCH($B2648,'Products'!$A$6:$A$505,0))),"")))</f>
      </c>
      <c r="H2648" s="15">
        <f>IF(OR($E2648="",$G2648=""),"",$E2648*$G2648)</f>
      </c>
      <c r="I2648" s="15">
        <f>IF(AND($D2648="Out",$E2648&lt;&gt;"",$G2648&lt;&gt;""),$E2648*($G2648-IFERROR(INDEX('Products'!$E$6:$E$505,MATCH($B2648,'Products'!$A$6:$A$505,0)),0)),"")</f>
      </c>
      <c r="J2648" s="12"/>
    </row>
    <row r="2649" spans="1:10" x14ac:dyDescent="0.25">
      <c r="A2649" s="17"/>
      <c r="B2649" s="12"/>
      <c r="C2649" s="16">
        <f>IF($B2649="","",IFERROR(INDEX('Products'!$B$6:$B$505,MATCH($B2649,'Products'!$A$6:$A$505,0)),"Unknown code"))</f>
      </c>
      <c r="D2649" s="12"/>
      <c r="E2649" s="14"/>
      <c r="F2649" s="14"/>
      <c r="G2649" s="15">
        <f>IF(OR($B2649="",$D2649=""),"",IF($F2649&lt;&gt;"",$F2649,IFERROR(IF($D2649="In",INDEX('Products'!$E$6:$E$505,MATCH($B2649,'Products'!$A$6:$A$505,0)),INDEX('Products'!$F$6:$F$505,MATCH($B2649,'Products'!$A$6:$A$505,0))),"")))</f>
      </c>
      <c r="H2649" s="15">
        <f>IF(OR($E2649="",$G2649=""),"",$E2649*$G2649)</f>
      </c>
      <c r="I2649" s="15">
        <f>IF(AND($D2649="Out",$E2649&lt;&gt;"",$G2649&lt;&gt;""),$E2649*($G2649-IFERROR(INDEX('Products'!$E$6:$E$505,MATCH($B2649,'Products'!$A$6:$A$505,0)),0)),"")</f>
      </c>
      <c r="J2649" s="12"/>
    </row>
    <row r="2650" spans="1:10" x14ac:dyDescent="0.25">
      <c r="A2650" s="17"/>
      <c r="B2650" s="12"/>
      <c r="C2650" s="16">
        <f>IF($B2650="","",IFERROR(INDEX('Products'!$B$6:$B$505,MATCH($B2650,'Products'!$A$6:$A$505,0)),"Unknown code"))</f>
      </c>
      <c r="D2650" s="12"/>
      <c r="E2650" s="14"/>
      <c r="F2650" s="14"/>
      <c r="G2650" s="15">
        <f>IF(OR($B2650="",$D2650=""),"",IF($F2650&lt;&gt;"",$F2650,IFERROR(IF($D2650="In",INDEX('Products'!$E$6:$E$505,MATCH($B2650,'Products'!$A$6:$A$505,0)),INDEX('Products'!$F$6:$F$505,MATCH($B2650,'Products'!$A$6:$A$505,0))),"")))</f>
      </c>
      <c r="H2650" s="15">
        <f>IF(OR($E2650="",$G2650=""),"",$E2650*$G2650)</f>
      </c>
      <c r="I2650" s="15">
        <f>IF(AND($D2650="Out",$E2650&lt;&gt;"",$G2650&lt;&gt;""),$E2650*($G2650-IFERROR(INDEX('Products'!$E$6:$E$505,MATCH($B2650,'Products'!$A$6:$A$505,0)),0)),"")</f>
      </c>
      <c r="J2650" s="12"/>
    </row>
    <row r="2651" spans="1:10" x14ac:dyDescent="0.25">
      <c r="A2651" s="17"/>
      <c r="B2651" s="12"/>
      <c r="C2651" s="16">
        <f>IF($B2651="","",IFERROR(INDEX('Products'!$B$6:$B$505,MATCH($B2651,'Products'!$A$6:$A$505,0)),"Unknown code"))</f>
      </c>
      <c r="D2651" s="12"/>
      <c r="E2651" s="14"/>
      <c r="F2651" s="14"/>
      <c r="G2651" s="15">
        <f>IF(OR($B2651="",$D2651=""),"",IF($F2651&lt;&gt;"",$F2651,IFERROR(IF($D2651="In",INDEX('Products'!$E$6:$E$505,MATCH($B2651,'Products'!$A$6:$A$505,0)),INDEX('Products'!$F$6:$F$505,MATCH($B2651,'Products'!$A$6:$A$505,0))),"")))</f>
      </c>
      <c r="H2651" s="15">
        <f>IF(OR($E2651="",$G2651=""),"",$E2651*$G2651)</f>
      </c>
      <c r="I2651" s="15">
        <f>IF(AND($D2651="Out",$E2651&lt;&gt;"",$G2651&lt;&gt;""),$E2651*($G2651-IFERROR(INDEX('Products'!$E$6:$E$505,MATCH($B2651,'Products'!$A$6:$A$505,0)),0)),"")</f>
      </c>
      <c r="J2651" s="12"/>
    </row>
    <row r="2652" spans="1:10" x14ac:dyDescent="0.25">
      <c r="A2652" s="17"/>
      <c r="B2652" s="12"/>
      <c r="C2652" s="16">
        <f>IF($B2652="","",IFERROR(INDEX('Products'!$B$6:$B$505,MATCH($B2652,'Products'!$A$6:$A$505,0)),"Unknown code"))</f>
      </c>
      <c r="D2652" s="12"/>
      <c r="E2652" s="14"/>
      <c r="F2652" s="14"/>
      <c r="G2652" s="15">
        <f>IF(OR($B2652="",$D2652=""),"",IF($F2652&lt;&gt;"",$F2652,IFERROR(IF($D2652="In",INDEX('Products'!$E$6:$E$505,MATCH($B2652,'Products'!$A$6:$A$505,0)),INDEX('Products'!$F$6:$F$505,MATCH($B2652,'Products'!$A$6:$A$505,0))),"")))</f>
      </c>
      <c r="H2652" s="15">
        <f>IF(OR($E2652="",$G2652=""),"",$E2652*$G2652)</f>
      </c>
      <c r="I2652" s="15">
        <f>IF(AND($D2652="Out",$E2652&lt;&gt;"",$G2652&lt;&gt;""),$E2652*($G2652-IFERROR(INDEX('Products'!$E$6:$E$505,MATCH($B2652,'Products'!$A$6:$A$505,0)),0)),"")</f>
      </c>
      <c r="J2652" s="12"/>
    </row>
    <row r="2653" spans="1:10" x14ac:dyDescent="0.25">
      <c r="A2653" s="17"/>
      <c r="B2653" s="12"/>
      <c r="C2653" s="16">
        <f>IF($B2653="","",IFERROR(INDEX('Products'!$B$6:$B$505,MATCH($B2653,'Products'!$A$6:$A$505,0)),"Unknown code"))</f>
      </c>
      <c r="D2653" s="12"/>
      <c r="E2653" s="14"/>
      <c r="F2653" s="14"/>
      <c r="G2653" s="15">
        <f>IF(OR($B2653="",$D2653=""),"",IF($F2653&lt;&gt;"",$F2653,IFERROR(IF($D2653="In",INDEX('Products'!$E$6:$E$505,MATCH($B2653,'Products'!$A$6:$A$505,0)),INDEX('Products'!$F$6:$F$505,MATCH($B2653,'Products'!$A$6:$A$505,0))),"")))</f>
      </c>
      <c r="H2653" s="15">
        <f>IF(OR($E2653="",$G2653=""),"",$E2653*$G2653)</f>
      </c>
      <c r="I2653" s="15">
        <f>IF(AND($D2653="Out",$E2653&lt;&gt;"",$G2653&lt;&gt;""),$E2653*($G2653-IFERROR(INDEX('Products'!$E$6:$E$505,MATCH($B2653,'Products'!$A$6:$A$505,0)),0)),"")</f>
      </c>
      <c r="J2653" s="12"/>
    </row>
    <row r="2654" spans="1:10" x14ac:dyDescent="0.25">
      <c r="A2654" s="17"/>
      <c r="B2654" s="12"/>
      <c r="C2654" s="16">
        <f>IF($B2654="","",IFERROR(INDEX('Products'!$B$6:$B$505,MATCH($B2654,'Products'!$A$6:$A$505,0)),"Unknown code"))</f>
      </c>
      <c r="D2654" s="12"/>
      <c r="E2654" s="14"/>
      <c r="F2654" s="14"/>
      <c r="G2654" s="15">
        <f>IF(OR($B2654="",$D2654=""),"",IF($F2654&lt;&gt;"",$F2654,IFERROR(IF($D2654="In",INDEX('Products'!$E$6:$E$505,MATCH($B2654,'Products'!$A$6:$A$505,0)),INDEX('Products'!$F$6:$F$505,MATCH($B2654,'Products'!$A$6:$A$505,0))),"")))</f>
      </c>
      <c r="H2654" s="15">
        <f>IF(OR($E2654="",$G2654=""),"",$E2654*$G2654)</f>
      </c>
      <c r="I2654" s="15">
        <f>IF(AND($D2654="Out",$E2654&lt;&gt;"",$G2654&lt;&gt;""),$E2654*($G2654-IFERROR(INDEX('Products'!$E$6:$E$505,MATCH($B2654,'Products'!$A$6:$A$505,0)),0)),"")</f>
      </c>
      <c r="J2654" s="12"/>
    </row>
    <row r="2655" spans="1:10" x14ac:dyDescent="0.25">
      <c r="A2655" s="17"/>
      <c r="B2655" s="12"/>
      <c r="C2655" s="16">
        <f>IF($B2655="","",IFERROR(INDEX('Products'!$B$6:$B$505,MATCH($B2655,'Products'!$A$6:$A$505,0)),"Unknown code"))</f>
      </c>
      <c r="D2655" s="12"/>
      <c r="E2655" s="14"/>
      <c r="F2655" s="14"/>
      <c r="G2655" s="15">
        <f>IF(OR($B2655="",$D2655=""),"",IF($F2655&lt;&gt;"",$F2655,IFERROR(IF($D2655="In",INDEX('Products'!$E$6:$E$505,MATCH($B2655,'Products'!$A$6:$A$505,0)),INDEX('Products'!$F$6:$F$505,MATCH($B2655,'Products'!$A$6:$A$505,0))),"")))</f>
      </c>
      <c r="H2655" s="15">
        <f>IF(OR($E2655="",$G2655=""),"",$E2655*$G2655)</f>
      </c>
      <c r="I2655" s="15">
        <f>IF(AND($D2655="Out",$E2655&lt;&gt;"",$G2655&lt;&gt;""),$E2655*($G2655-IFERROR(INDEX('Products'!$E$6:$E$505,MATCH($B2655,'Products'!$A$6:$A$505,0)),0)),"")</f>
      </c>
      <c r="J2655" s="12"/>
    </row>
    <row r="2656" spans="1:10" x14ac:dyDescent="0.25">
      <c r="A2656" s="17"/>
      <c r="B2656" s="12"/>
      <c r="C2656" s="16">
        <f>IF($B2656="","",IFERROR(INDEX('Products'!$B$6:$B$505,MATCH($B2656,'Products'!$A$6:$A$505,0)),"Unknown code"))</f>
      </c>
      <c r="D2656" s="12"/>
      <c r="E2656" s="14"/>
      <c r="F2656" s="14"/>
      <c r="G2656" s="15">
        <f>IF(OR($B2656="",$D2656=""),"",IF($F2656&lt;&gt;"",$F2656,IFERROR(IF($D2656="In",INDEX('Products'!$E$6:$E$505,MATCH($B2656,'Products'!$A$6:$A$505,0)),INDEX('Products'!$F$6:$F$505,MATCH($B2656,'Products'!$A$6:$A$505,0))),"")))</f>
      </c>
      <c r="H2656" s="15">
        <f>IF(OR($E2656="",$G2656=""),"",$E2656*$G2656)</f>
      </c>
      <c r="I2656" s="15">
        <f>IF(AND($D2656="Out",$E2656&lt;&gt;"",$G2656&lt;&gt;""),$E2656*($G2656-IFERROR(INDEX('Products'!$E$6:$E$505,MATCH($B2656,'Products'!$A$6:$A$505,0)),0)),"")</f>
      </c>
      <c r="J2656" s="12"/>
    </row>
    <row r="2657" spans="1:10" x14ac:dyDescent="0.25">
      <c r="A2657" s="17"/>
      <c r="B2657" s="12"/>
      <c r="C2657" s="16">
        <f>IF($B2657="","",IFERROR(INDEX('Products'!$B$6:$B$505,MATCH($B2657,'Products'!$A$6:$A$505,0)),"Unknown code"))</f>
      </c>
      <c r="D2657" s="12"/>
      <c r="E2657" s="14"/>
      <c r="F2657" s="14"/>
      <c r="G2657" s="15">
        <f>IF(OR($B2657="",$D2657=""),"",IF($F2657&lt;&gt;"",$F2657,IFERROR(IF($D2657="In",INDEX('Products'!$E$6:$E$505,MATCH($B2657,'Products'!$A$6:$A$505,0)),INDEX('Products'!$F$6:$F$505,MATCH($B2657,'Products'!$A$6:$A$505,0))),"")))</f>
      </c>
      <c r="H2657" s="15">
        <f>IF(OR($E2657="",$G2657=""),"",$E2657*$G2657)</f>
      </c>
      <c r="I2657" s="15">
        <f>IF(AND($D2657="Out",$E2657&lt;&gt;"",$G2657&lt;&gt;""),$E2657*($G2657-IFERROR(INDEX('Products'!$E$6:$E$505,MATCH($B2657,'Products'!$A$6:$A$505,0)),0)),"")</f>
      </c>
      <c r="J2657" s="12"/>
    </row>
    <row r="2658" spans="1:10" x14ac:dyDescent="0.25">
      <c r="A2658" s="17"/>
      <c r="B2658" s="12"/>
      <c r="C2658" s="16">
        <f>IF($B2658="","",IFERROR(INDEX('Products'!$B$6:$B$505,MATCH($B2658,'Products'!$A$6:$A$505,0)),"Unknown code"))</f>
      </c>
      <c r="D2658" s="12"/>
      <c r="E2658" s="14"/>
      <c r="F2658" s="14"/>
      <c r="G2658" s="15">
        <f>IF(OR($B2658="",$D2658=""),"",IF($F2658&lt;&gt;"",$F2658,IFERROR(IF($D2658="In",INDEX('Products'!$E$6:$E$505,MATCH($B2658,'Products'!$A$6:$A$505,0)),INDEX('Products'!$F$6:$F$505,MATCH($B2658,'Products'!$A$6:$A$505,0))),"")))</f>
      </c>
      <c r="H2658" s="15">
        <f>IF(OR($E2658="",$G2658=""),"",$E2658*$G2658)</f>
      </c>
      <c r="I2658" s="15">
        <f>IF(AND($D2658="Out",$E2658&lt;&gt;"",$G2658&lt;&gt;""),$E2658*($G2658-IFERROR(INDEX('Products'!$E$6:$E$505,MATCH($B2658,'Products'!$A$6:$A$505,0)),0)),"")</f>
      </c>
      <c r="J2658" s="12"/>
    </row>
    <row r="2659" spans="1:10" x14ac:dyDescent="0.25">
      <c r="A2659" s="17"/>
      <c r="B2659" s="12"/>
      <c r="C2659" s="16">
        <f>IF($B2659="","",IFERROR(INDEX('Products'!$B$6:$B$505,MATCH($B2659,'Products'!$A$6:$A$505,0)),"Unknown code"))</f>
      </c>
      <c r="D2659" s="12"/>
      <c r="E2659" s="14"/>
      <c r="F2659" s="14"/>
      <c r="G2659" s="15">
        <f>IF(OR($B2659="",$D2659=""),"",IF($F2659&lt;&gt;"",$F2659,IFERROR(IF($D2659="In",INDEX('Products'!$E$6:$E$505,MATCH($B2659,'Products'!$A$6:$A$505,0)),INDEX('Products'!$F$6:$F$505,MATCH($B2659,'Products'!$A$6:$A$505,0))),"")))</f>
      </c>
      <c r="H2659" s="15">
        <f>IF(OR($E2659="",$G2659=""),"",$E2659*$G2659)</f>
      </c>
      <c r="I2659" s="15">
        <f>IF(AND($D2659="Out",$E2659&lt;&gt;"",$G2659&lt;&gt;""),$E2659*($G2659-IFERROR(INDEX('Products'!$E$6:$E$505,MATCH($B2659,'Products'!$A$6:$A$505,0)),0)),"")</f>
      </c>
      <c r="J2659" s="12"/>
    </row>
    <row r="2660" spans="1:10" x14ac:dyDescent="0.25">
      <c r="A2660" s="17"/>
      <c r="B2660" s="12"/>
      <c r="C2660" s="16">
        <f>IF($B2660="","",IFERROR(INDEX('Products'!$B$6:$B$505,MATCH($B2660,'Products'!$A$6:$A$505,0)),"Unknown code"))</f>
      </c>
      <c r="D2660" s="12"/>
      <c r="E2660" s="14"/>
      <c r="F2660" s="14"/>
      <c r="G2660" s="15">
        <f>IF(OR($B2660="",$D2660=""),"",IF($F2660&lt;&gt;"",$F2660,IFERROR(IF($D2660="In",INDEX('Products'!$E$6:$E$505,MATCH($B2660,'Products'!$A$6:$A$505,0)),INDEX('Products'!$F$6:$F$505,MATCH($B2660,'Products'!$A$6:$A$505,0))),"")))</f>
      </c>
      <c r="H2660" s="15">
        <f>IF(OR($E2660="",$G2660=""),"",$E2660*$G2660)</f>
      </c>
      <c r="I2660" s="15">
        <f>IF(AND($D2660="Out",$E2660&lt;&gt;"",$G2660&lt;&gt;""),$E2660*($G2660-IFERROR(INDEX('Products'!$E$6:$E$505,MATCH($B2660,'Products'!$A$6:$A$505,0)),0)),"")</f>
      </c>
      <c r="J2660" s="12"/>
    </row>
    <row r="2661" spans="1:10" x14ac:dyDescent="0.25">
      <c r="A2661" s="17"/>
      <c r="B2661" s="12"/>
      <c r="C2661" s="16">
        <f>IF($B2661="","",IFERROR(INDEX('Products'!$B$6:$B$505,MATCH($B2661,'Products'!$A$6:$A$505,0)),"Unknown code"))</f>
      </c>
      <c r="D2661" s="12"/>
      <c r="E2661" s="14"/>
      <c r="F2661" s="14"/>
      <c r="G2661" s="15">
        <f>IF(OR($B2661="",$D2661=""),"",IF($F2661&lt;&gt;"",$F2661,IFERROR(IF($D2661="In",INDEX('Products'!$E$6:$E$505,MATCH($B2661,'Products'!$A$6:$A$505,0)),INDEX('Products'!$F$6:$F$505,MATCH($B2661,'Products'!$A$6:$A$505,0))),"")))</f>
      </c>
      <c r="H2661" s="15">
        <f>IF(OR($E2661="",$G2661=""),"",$E2661*$G2661)</f>
      </c>
      <c r="I2661" s="15">
        <f>IF(AND($D2661="Out",$E2661&lt;&gt;"",$G2661&lt;&gt;""),$E2661*($G2661-IFERROR(INDEX('Products'!$E$6:$E$505,MATCH($B2661,'Products'!$A$6:$A$505,0)),0)),"")</f>
      </c>
      <c r="J2661" s="12"/>
    </row>
    <row r="2662" spans="1:10" x14ac:dyDescent="0.25">
      <c r="A2662" s="17"/>
      <c r="B2662" s="12"/>
      <c r="C2662" s="16">
        <f>IF($B2662="","",IFERROR(INDEX('Products'!$B$6:$B$505,MATCH($B2662,'Products'!$A$6:$A$505,0)),"Unknown code"))</f>
      </c>
      <c r="D2662" s="12"/>
      <c r="E2662" s="14"/>
      <c r="F2662" s="14"/>
      <c r="G2662" s="15">
        <f>IF(OR($B2662="",$D2662=""),"",IF($F2662&lt;&gt;"",$F2662,IFERROR(IF($D2662="In",INDEX('Products'!$E$6:$E$505,MATCH($B2662,'Products'!$A$6:$A$505,0)),INDEX('Products'!$F$6:$F$505,MATCH($B2662,'Products'!$A$6:$A$505,0))),"")))</f>
      </c>
      <c r="H2662" s="15">
        <f>IF(OR($E2662="",$G2662=""),"",$E2662*$G2662)</f>
      </c>
      <c r="I2662" s="15">
        <f>IF(AND($D2662="Out",$E2662&lt;&gt;"",$G2662&lt;&gt;""),$E2662*($G2662-IFERROR(INDEX('Products'!$E$6:$E$505,MATCH($B2662,'Products'!$A$6:$A$505,0)),0)),"")</f>
      </c>
      <c r="J2662" s="12"/>
    </row>
    <row r="2663" spans="1:10" x14ac:dyDescent="0.25">
      <c r="A2663" s="17"/>
      <c r="B2663" s="12"/>
      <c r="C2663" s="16">
        <f>IF($B2663="","",IFERROR(INDEX('Products'!$B$6:$B$505,MATCH($B2663,'Products'!$A$6:$A$505,0)),"Unknown code"))</f>
      </c>
      <c r="D2663" s="12"/>
      <c r="E2663" s="14"/>
      <c r="F2663" s="14"/>
      <c r="G2663" s="15">
        <f>IF(OR($B2663="",$D2663=""),"",IF($F2663&lt;&gt;"",$F2663,IFERROR(IF($D2663="In",INDEX('Products'!$E$6:$E$505,MATCH($B2663,'Products'!$A$6:$A$505,0)),INDEX('Products'!$F$6:$F$505,MATCH($B2663,'Products'!$A$6:$A$505,0))),"")))</f>
      </c>
      <c r="H2663" s="15">
        <f>IF(OR($E2663="",$G2663=""),"",$E2663*$G2663)</f>
      </c>
      <c r="I2663" s="15">
        <f>IF(AND($D2663="Out",$E2663&lt;&gt;"",$G2663&lt;&gt;""),$E2663*($G2663-IFERROR(INDEX('Products'!$E$6:$E$505,MATCH($B2663,'Products'!$A$6:$A$505,0)),0)),"")</f>
      </c>
      <c r="J2663" s="12"/>
    </row>
    <row r="2664" spans="1:10" x14ac:dyDescent="0.25">
      <c r="A2664" s="17"/>
      <c r="B2664" s="12"/>
      <c r="C2664" s="16">
        <f>IF($B2664="","",IFERROR(INDEX('Products'!$B$6:$B$505,MATCH($B2664,'Products'!$A$6:$A$505,0)),"Unknown code"))</f>
      </c>
      <c r="D2664" s="12"/>
      <c r="E2664" s="14"/>
      <c r="F2664" s="14"/>
      <c r="G2664" s="15">
        <f>IF(OR($B2664="",$D2664=""),"",IF($F2664&lt;&gt;"",$F2664,IFERROR(IF($D2664="In",INDEX('Products'!$E$6:$E$505,MATCH($B2664,'Products'!$A$6:$A$505,0)),INDEX('Products'!$F$6:$F$505,MATCH($B2664,'Products'!$A$6:$A$505,0))),"")))</f>
      </c>
      <c r="H2664" s="15">
        <f>IF(OR($E2664="",$G2664=""),"",$E2664*$G2664)</f>
      </c>
      <c r="I2664" s="15">
        <f>IF(AND($D2664="Out",$E2664&lt;&gt;"",$G2664&lt;&gt;""),$E2664*($G2664-IFERROR(INDEX('Products'!$E$6:$E$505,MATCH($B2664,'Products'!$A$6:$A$505,0)),0)),"")</f>
      </c>
      <c r="J2664" s="12"/>
    </row>
    <row r="2665" spans="1:10" x14ac:dyDescent="0.25">
      <c r="A2665" s="17"/>
      <c r="B2665" s="12"/>
      <c r="C2665" s="16">
        <f>IF($B2665="","",IFERROR(INDEX('Products'!$B$6:$B$505,MATCH($B2665,'Products'!$A$6:$A$505,0)),"Unknown code"))</f>
      </c>
      <c r="D2665" s="12"/>
      <c r="E2665" s="14"/>
      <c r="F2665" s="14"/>
      <c r="G2665" s="15">
        <f>IF(OR($B2665="",$D2665=""),"",IF($F2665&lt;&gt;"",$F2665,IFERROR(IF($D2665="In",INDEX('Products'!$E$6:$E$505,MATCH($B2665,'Products'!$A$6:$A$505,0)),INDEX('Products'!$F$6:$F$505,MATCH($B2665,'Products'!$A$6:$A$505,0))),"")))</f>
      </c>
      <c r="H2665" s="15">
        <f>IF(OR($E2665="",$G2665=""),"",$E2665*$G2665)</f>
      </c>
      <c r="I2665" s="15">
        <f>IF(AND($D2665="Out",$E2665&lt;&gt;"",$G2665&lt;&gt;""),$E2665*($G2665-IFERROR(INDEX('Products'!$E$6:$E$505,MATCH($B2665,'Products'!$A$6:$A$505,0)),0)),"")</f>
      </c>
      <c r="J2665" s="12"/>
    </row>
    <row r="2666" spans="1:10" x14ac:dyDescent="0.25">
      <c r="A2666" s="17"/>
      <c r="B2666" s="12"/>
      <c r="C2666" s="16">
        <f>IF($B2666="","",IFERROR(INDEX('Products'!$B$6:$B$505,MATCH($B2666,'Products'!$A$6:$A$505,0)),"Unknown code"))</f>
      </c>
      <c r="D2666" s="12"/>
      <c r="E2666" s="14"/>
      <c r="F2666" s="14"/>
      <c r="G2666" s="15">
        <f>IF(OR($B2666="",$D2666=""),"",IF($F2666&lt;&gt;"",$F2666,IFERROR(IF($D2666="In",INDEX('Products'!$E$6:$E$505,MATCH($B2666,'Products'!$A$6:$A$505,0)),INDEX('Products'!$F$6:$F$505,MATCH($B2666,'Products'!$A$6:$A$505,0))),"")))</f>
      </c>
      <c r="H2666" s="15">
        <f>IF(OR($E2666="",$G2666=""),"",$E2666*$G2666)</f>
      </c>
      <c r="I2666" s="15">
        <f>IF(AND($D2666="Out",$E2666&lt;&gt;"",$G2666&lt;&gt;""),$E2666*($G2666-IFERROR(INDEX('Products'!$E$6:$E$505,MATCH($B2666,'Products'!$A$6:$A$505,0)),0)),"")</f>
      </c>
      <c r="J2666" s="12"/>
    </row>
    <row r="2667" spans="1:10" x14ac:dyDescent="0.25">
      <c r="A2667" s="17"/>
      <c r="B2667" s="12"/>
      <c r="C2667" s="16">
        <f>IF($B2667="","",IFERROR(INDEX('Products'!$B$6:$B$505,MATCH($B2667,'Products'!$A$6:$A$505,0)),"Unknown code"))</f>
      </c>
      <c r="D2667" s="12"/>
      <c r="E2667" s="14"/>
      <c r="F2667" s="14"/>
      <c r="G2667" s="15">
        <f>IF(OR($B2667="",$D2667=""),"",IF($F2667&lt;&gt;"",$F2667,IFERROR(IF($D2667="In",INDEX('Products'!$E$6:$E$505,MATCH($B2667,'Products'!$A$6:$A$505,0)),INDEX('Products'!$F$6:$F$505,MATCH($B2667,'Products'!$A$6:$A$505,0))),"")))</f>
      </c>
      <c r="H2667" s="15">
        <f>IF(OR($E2667="",$G2667=""),"",$E2667*$G2667)</f>
      </c>
      <c r="I2667" s="15">
        <f>IF(AND($D2667="Out",$E2667&lt;&gt;"",$G2667&lt;&gt;""),$E2667*($G2667-IFERROR(INDEX('Products'!$E$6:$E$505,MATCH($B2667,'Products'!$A$6:$A$505,0)),0)),"")</f>
      </c>
      <c r="J2667" s="12"/>
    </row>
    <row r="2668" spans="1:10" x14ac:dyDescent="0.25">
      <c r="A2668" s="17"/>
      <c r="B2668" s="12"/>
      <c r="C2668" s="16">
        <f>IF($B2668="","",IFERROR(INDEX('Products'!$B$6:$B$505,MATCH($B2668,'Products'!$A$6:$A$505,0)),"Unknown code"))</f>
      </c>
      <c r="D2668" s="12"/>
      <c r="E2668" s="14"/>
      <c r="F2668" s="14"/>
      <c r="G2668" s="15">
        <f>IF(OR($B2668="",$D2668=""),"",IF($F2668&lt;&gt;"",$F2668,IFERROR(IF($D2668="In",INDEX('Products'!$E$6:$E$505,MATCH($B2668,'Products'!$A$6:$A$505,0)),INDEX('Products'!$F$6:$F$505,MATCH($B2668,'Products'!$A$6:$A$505,0))),"")))</f>
      </c>
      <c r="H2668" s="15">
        <f>IF(OR($E2668="",$G2668=""),"",$E2668*$G2668)</f>
      </c>
      <c r="I2668" s="15">
        <f>IF(AND($D2668="Out",$E2668&lt;&gt;"",$G2668&lt;&gt;""),$E2668*($G2668-IFERROR(INDEX('Products'!$E$6:$E$505,MATCH($B2668,'Products'!$A$6:$A$505,0)),0)),"")</f>
      </c>
      <c r="J2668" s="12"/>
    </row>
    <row r="2669" spans="1:10" x14ac:dyDescent="0.25">
      <c r="A2669" s="17"/>
      <c r="B2669" s="12"/>
      <c r="C2669" s="16">
        <f>IF($B2669="","",IFERROR(INDEX('Products'!$B$6:$B$505,MATCH($B2669,'Products'!$A$6:$A$505,0)),"Unknown code"))</f>
      </c>
      <c r="D2669" s="12"/>
      <c r="E2669" s="14"/>
      <c r="F2669" s="14"/>
      <c r="G2669" s="15">
        <f>IF(OR($B2669="",$D2669=""),"",IF($F2669&lt;&gt;"",$F2669,IFERROR(IF($D2669="In",INDEX('Products'!$E$6:$E$505,MATCH($B2669,'Products'!$A$6:$A$505,0)),INDEX('Products'!$F$6:$F$505,MATCH($B2669,'Products'!$A$6:$A$505,0))),"")))</f>
      </c>
      <c r="H2669" s="15">
        <f>IF(OR($E2669="",$G2669=""),"",$E2669*$G2669)</f>
      </c>
      <c r="I2669" s="15">
        <f>IF(AND($D2669="Out",$E2669&lt;&gt;"",$G2669&lt;&gt;""),$E2669*($G2669-IFERROR(INDEX('Products'!$E$6:$E$505,MATCH($B2669,'Products'!$A$6:$A$505,0)),0)),"")</f>
      </c>
      <c r="J2669" s="12"/>
    </row>
    <row r="2670" spans="1:10" x14ac:dyDescent="0.25">
      <c r="A2670" s="17"/>
      <c r="B2670" s="12"/>
      <c r="C2670" s="16">
        <f>IF($B2670="","",IFERROR(INDEX('Products'!$B$6:$B$505,MATCH($B2670,'Products'!$A$6:$A$505,0)),"Unknown code"))</f>
      </c>
      <c r="D2670" s="12"/>
      <c r="E2670" s="14"/>
      <c r="F2670" s="14"/>
      <c r="G2670" s="15">
        <f>IF(OR($B2670="",$D2670=""),"",IF($F2670&lt;&gt;"",$F2670,IFERROR(IF($D2670="In",INDEX('Products'!$E$6:$E$505,MATCH($B2670,'Products'!$A$6:$A$505,0)),INDEX('Products'!$F$6:$F$505,MATCH($B2670,'Products'!$A$6:$A$505,0))),"")))</f>
      </c>
      <c r="H2670" s="15">
        <f>IF(OR($E2670="",$G2670=""),"",$E2670*$G2670)</f>
      </c>
      <c r="I2670" s="15">
        <f>IF(AND($D2670="Out",$E2670&lt;&gt;"",$G2670&lt;&gt;""),$E2670*($G2670-IFERROR(INDEX('Products'!$E$6:$E$505,MATCH($B2670,'Products'!$A$6:$A$505,0)),0)),"")</f>
      </c>
      <c r="J2670" s="12"/>
    </row>
    <row r="2671" spans="1:10" x14ac:dyDescent="0.25">
      <c r="A2671" s="17"/>
      <c r="B2671" s="12"/>
      <c r="C2671" s="16">
        <f>IF($B2671="","",IFERROR(INDEX('Products'!$B$6:$B$505,MATCH($B2671,'Products'!$A$6:$A$505,0)),"Unknown code"))</f>
      </c>
      <c r="D2671" s="12"/>
      <c r="E2671" s="14"/>
      <c r="F2671" s="14"/>
      <c r="G2671" s="15">
        <f>IF(OR($B2671="",$D2671=""),"",IF($F2671&lt;&gt;"",$F2671,IFERROR(IF($D2671="In",INDEX('Products'!$E$6:$E$505,MATCH($B2671,'Products'!$A$6:$A$505,0)),INDEX('Products'!$F$6:$F$505,MATCH($B2671,'Products'!$A$6:$A$505,0))),"")))</f>
      </c>
      <c r="H2671" s="15">
        <f>IF(OR($E2671="",$G2671=""),"",$E2671*$G2671)</f>
      </c>
      <c r="I2671" s="15">
        <f>IF(AND($D2671="Out",$E2671&lt;&gt;"",$G2671&lt;&gt;""),$E2671*($G2671-IFERROR(INDEX('Products'!$E$6:$E$505,MATCH($B2671,'Products'!$A$6:$A$505,0)),0)),"")</f>
      </c>
      <c r="J2671" s="12"/>
    </row>
    <row r="2672" spans="1:10" x14ac:dyDescent="0.25">
      <c r="A2672" s="17"/>
      <c r="B2672" s="12"/>
      <c r="C2672" s="16">
        <f>IF($B2672="","",IFERROR(INDEX('Products'!$B$6:$B$505,MATCH($B2672,'Products'!$A$6:$A$505,0)),"Unknown code"))</f>
      </c>
      <c r="D2672" s="12"/>
      <c r="E2672" s="14"/>
      <c r="F2672" s="14"/>
      <c r="G2672" s="15">
        <f>IF(OR($B2672="",$D2672=""),"",IF($F2672&lt;&gt;"",$F2672,IFERROR(IF($D2672="In",INDEX('Products'!$E$6:$E$505,MATCH($B2672,'Products'!$A$6:$A$505,0)),INDEX('Products'!$F$6:$F$505,MATCH($B2672,'Products'!$A$6:$A$505,0))),"")))</f>
      </c>
      <c r="H2672" s="15">
        <f>IF(OR($E2672="",$G2672=""),"",$E2672*$G2672)</f>
      </c>
      <c r="I2672" s="15">
        <f>IF(AND($D2672="Out",$E2672&lt;&gt;"",$G2672&lt;&gt;""),$E2672*($G2672-IFERROR(INDEX('Products'!$E$6:$E$505,MATCH($B2672,'Products'!$A$6:$A$505,0)),0)),"")</f>
      </c>
      <c r="J2672" s="12"/>
    </row>
    <row r="2673" spans="1:10" x14ac:dyDescent="0.25">
      <c r="A2673" s="17"/>
      <c r="B2673" s="12"/>
      <c r="C2673" s="16">
        <f>IF($B2673="","",IFERROR(INDEX('Products'!$B$6:$B$505,MATCH($B2673,'Products'!$A$6:$A$505,0)),"Unknown code"))</f>
      </c>
      <c r="D2673" s="12"/>
      <c r="E2673" s="14"/>
      <c r="F2673" s="14"/>
      <c r="G2673" s="15">
        <f>IF(OR($B2673="",$D2673=""),"",IF($F2673&lt;&gt;"",$F2673,IFERROR(IF($D2673="In",INDEX('Products'!$E$6:$E$505,MATCH($B2673,'Products'!$A$6:$A$505,0)),INDEX('Products'!$F$6:$F$505,MATCH($B2673,'Products'!$A$6:$A$505,0))),"")))</f>
      </c>
      <c r="H2673" s="15">
        <f>IF(OR($E2673="",$G2673=""),"",$E2673*$G2673)</f>
      </c>
      <c r="I2673" s="15">
        <f>IF(AND($D2673="Out",$E2673&lt;&gt;"",$G2673&lt;&gt;""),$E2673*($G2673-IFERROR(INDEX('Products'!$E$6:$E$505,MATCH($B2673,'Products'!$A$6:$A$505,0)),0)),"")</f>
      </c>
      <c r="J2673" s="12"/>
    </row>
    <row r="2674" spans="1:10" x14ac:dyDescent="0.25">
      <c r="A2674" s="17"/>
      <c r="B2674" s="12"/>
      <c r="C2674" s="16">
        <f>IF($B2674="","",IFERROR(INDEX('Products'!$B$6:$B$505,MATCH($B2674,'Products'!$A$6:$A$505,0)),"Unknown code"))</f>
      </c>
      <c r="D2674" s="12"/>
      <c r="E2674" s="14"/>
      <c r="F2674" s="14"/>
      <c r="G2674" s="15">
        <f>IF(OR($B2674="",$D2674=""),"",IF($F2674&lt;&gt;"",$F2674,IFERROR(IF($D2674="In",INDEX('Products'!$E$6:$E$505,MATCH($B2674,'Products'!$A$6:$A$505,0)),INDEX('Products'!$F$6:$F$505,MATCH($B2674,'Products'!$A$6:$A$505,0))),"")))</f>
      </c>
      <c r="H2674" s="15">
        <f>IF(OR($E2674="",$G2674=""),"",$E2674*$G2674)</f>
      </c>
      <c r="I2674" s="15">
        <f>IF(AND($D2674="Out",$E2674&lt;&gt;"",$G2674&lt;&gt;""),$E2674*($G2674-IFERROR(INDEX('Products'!$E$6:$E$505,MATCH($B2674,'Products'!$A$6:$A$505,0)),0)),"")</f>
      </c>
      <c r="J2674" s="12"/>
    </row>
    <row r="2675" spans="1:10" x14ac:dyDescent="0.25">
      <c r="A2675" s="17"/>
      <c r="B2675" s="12"/>
      <c r="C2675" s="16">
        <f>IF($B2675="","",IFERROR(INDEX('Products'!$B$6:$B$505,MATCH($B2675,'Products'!$A$6:$A$505,0)),"Unknown code"))</f>
      </c>
      <c r="D2675" s="12"/>
      <c r="E2675" s="14"/>
      <c r="F2675" s="14"/>
      <c r="G2675" s="15">
        <f>IF(OR($B2675="",$D2675=""),"",IF($F2675&lt;&gt;"",$F2675,IFERROR(IF($D2675="In",INDEX('Products'!$E$6:$E$505,MATCH($B2675,'Products'!$A$6:$A$505,0)),INDEX('Products'!$F$6:$F$505,MATCH($B2675,'Products'!$A$6:$A$505,0))),"")))</f>
      </c>
      <c r="H2675" s="15">
        <f>IF(OR($E2675="",$G2675=""),"",$E2675*$G2675)</f>
      </c>
      <c r="I2675" s="15">
        <f>IF(AND($D2675="Out",$E2675&lt;&gt;"",$G2675&lt;&gt;""),$E2675*($G2675-IFERROR(INDEX('Products'!$E$6:$E$505,MATCH($B2675,'Products'!$A$6:$A$505,0)),0)),"")</f>
      </c>
      <c r="J2675" s="12"/>
    </row>
    <row r="2676" spans="1:10" x14ac:dyDescent="0.25">
      <c r="A2676" s="17"/>
      <c r="B2676" s="12"/>
      <c r="C2676" s="16">
        <f>IF($B2676="","",IFERROR(INDEX('Products'!$B$6:$B$505,MATCH($B2676,'Products'!$A$6:$A$505,0)),"Unknown code"))</f>
      </c>
      <c r="D2676" s="12"/>
      <c r="E2676" s="14"/>
      <c r="F2676" s="14"/>
      <c r="G2676" s="15">
        <f>IF(OR($B2676="",$D2676=""),"",IF($F2676&lt;&gt;"",$F2676,IFERROR(IF($D2676="In",INDEX('Products'!$E$6:$E$505,MATCH($B2676,'Products'!$A$6:$A$505,0)),INDEX('Products'!$F$6:$F$505,MATCH($B2676,'Products'!$A$6:$A$505,0))),"")))</f>
      </c>
      <c r="H2676" s="15">
        <f>IF(OR($E2676="",$G2676=""),"",$E2676*$G2676)</f>
      </c>
      <c r="I2676" s="15">
        <f>IF(AND($D2676="Out",$E2676&lt;&gt;"",$G2676&lt;&gt;""),$E2676*($G2676-IFERROR(INDEX('Products'!$E$6:$E$505,MATCH($B2676,'Products'!$A$6:$A$505,0)),0)),"")</f>
      </c>
      <c r="J2676" s="12"/>
    </row>
    <row r="2677" spans="1:10" x14ac:dyDescent="0.25">
      <c r="A2677" s="17"/>
      <c r="B2677" s="12"/>
      <c r="C2677" s="16">
        <f>IF($B2677="","",IFERROR(INDEX('Products'!$B$6:$B$505,MATCH($B2677,'Products'!$A$6:$A$505,0)),"Unknown code"))</f>
      </c>
      <c r="D2677" s="12"/>
      <c r="E2677" s="14"/>
      <c r="F2677" s="14"/>
      <c r="G2677" s="15">
        <f>IF(OR($B2677="",$D2677=""),"",IF($F2677&lt;&gt;"",$F2677,IFERROR(IF($D2677="In",INDEX('Products'!$E$6:$E$505,MATCH($B2677,'Products'!$A$6:$A$505,0)),INDEX('Products'!$F$6:$F$505,MATCH($B2677,'Products'!$A$6:$A$505,0))),"")))</f>
      </c>
      <c r="H2677" s="15">
        <f>IF(OR($E2677="",$G2677=""),"",$E2677*$G2677)</f>
      </c>
      <c r="I2677" s="15">
        <f>IF(AND($D2677="Out",$E2677&lt;&gt;"",$G2677&lt;&gt;""),$E2677*($G2677-IFERROR(INDEX('Products'!$E$6:$E$505,MATCH($B2677,'Products'!$A$6:$A$505,0)),0)),"")</f>
      </c>
      <c r="J2677" s="12"/>
    </row>
    <row r="2678" spans="1:10" x14ac:dyDescent="0.25">
      <c r="A2678" s="17"/>
      <c r="B2678" s="12"/>
      <c r="C2678" s="16">
        <f>IF($B2678="","",IFERROR(INDEX('Products'!$B$6:$B$505,MATCH($B2678,'Products'!$A$6:$A$505,0)),"Unknown code"))</f>
      </c>
      <c r="D2678" s="12"/>
      <c r="E2678" s="14"/>
      <c r="F2678" s="14"/>
      <c r="G2678" s="15">
        <f>IF(OR($B2678="",$D2678=""),"",IF($F2678&lt;&gt;"",$F2678,IFERROR(IF($D2678="In",INDEX('Products'!$E$6:$E$505,MATCH($B2678,'Products'!$A$6:$A$505,0)),INDEX('Products'!$F$6:$F$505,MATCH($B2678,'Products'!$A$6:$A$505,0))),"")))</f>
      </c>
      <c r="H2678" s="15">
        <f>IF(OR($E2678="",$G2678=""),"",$E2678*$G2678)</f>
      </c>
      <c r="I2678" s="15">
        <f>IF(AND($D2678="Out",$E2678&lt;&gt;"",$G2678&lt;&gt;""),$E2678*($G2678-IFERROR(INDEX('Products'!$E$6:$E$505,MATCH($B2678,'Products'!$A$6:$A$505,0)),0)),"")</f>
      </c>
      <c r="J2678" s="12"/>
    </row>
    <row r="2679" spans="1:10" x14ac:dyDescent="0.25">
      <c r="A2679" s="17"/>
      <c r="B2679" s="12"/>
      <c r="C2679" s="16">
        <f>IF($B2679="","",IFERROR(INDEX('Products'!$B$6:$B$505,MATCH($B2679,'Products'!$A$6:$A$505,0)),"Unknown code"))</f>
      </c>
      <c r="D2679" s="12"/>
      <c r="E2679" s="14"/>
      <c r="F2679" s="14"/>
      <c r="G2679" s="15">
        <f>IF(OR($B2679="",$D2679=""),"",IF($F2679&lt;&gt;"",$F2679,IFERROR(IF($D2679="In",INDEX('Products'!$E$6:$E$505,MATCH($B2679,'Products'!$A$6:$A$505,0)),INDEX('Products'!$F$6:$F$505,MATCH($B2679,'Products'!$A$6:$A$505,0))),"")))</f>
      </c>
      <c r="H2679" s="15">
        <f>IF(OR($E2679="",$G2679=""),"",$E2679*$G2679)</f>
      </c>
      <c r="I2679" s="15">
        <f>IF(AND($D2679="Out",$E2679&lt;&gt;"",$G2679&lt;&gt;""),$E2679*($G2679-IFERROR(INDEX('Products'!$E$6:$E$505,MATCH($B2679,'Products'!$A$6:$A$505,0)),0)),"")</f>
      </c>
      <c r="J2679" s="12"/>
    </row>
    <row r="2680" spans="1:10" x14ac:dyDescent="0.25">
      <c r="A2680" s="17"/>
      <c r="B2680" s="12"/>
      <c r="C2680" s="16">
        <f>IF($B2680="","",IFERROR(INDEX('Products'!$B$6:$B$505,MATCH($B2680,'Products'!$A$6:$A$505,0)),"Unknown code"))</f>
      </c>
      <c r="D2680" s="12"/>
      <c r="E2680" s="14"/>
      <c r="F2680" s="14"/>
      <c r="G2680" s="15">
        <f>IF(OR($B2680="",$D2680=""),"",IF($F2680&lt;&gt;"",$F2680,IFERROR(IF($D2680="In",INDEX('Products'!$E$6:$E$505,MATCH($B2680,'Products'!$A$6:$A$505,0)),INDEX('Products'!$F$6:$F$505,MATCH($B2680,'Products'!$A$6:$A$505,0))),"")))</f>
      </c>
      <c r="H2680" s="15">
        <f>IF(OR($E2680="",$G2680=""),"",$E2680*$G2680)</f>
      </c>
      <c r="I2680" s="15">
        <f>IF(AND($D2680="Out",$E2680&lt;&gt;"",$G2680&lt;&gt;""),$E2680*($G2680-IFERROR(INDEX('Products'!$E$6:$E$505,MATCH($B2680,'Products'!$A$6:$A$505,0)),0)),"")</f>
      </c>
      <c r="J2680" s="12"/>
    </row>
    <row r="2681" spans="1:10" x14ac:dyDescent="0.25">
      <c r="A2681" s="17"/>
      <c r="B2681" s="12"/>
      <c r="C2681" s="16">
        <f>IF($B2681="","",IFERROR(INDEX('Products'!$B$6:$B$505,MATCH($B2681,'Products'!$A$6:$A$505,0)),"Unknown code"))</f>
      </c>
      <c r="D2681" s="12"/>
      <c r="E2681" s="14"/>
      <c r="F2681" s="14"/>
      <c r="G2681" s="15">
        <f>IF(OR($B2681="",$D2681=""),"",IF($F2681&lt;&gt;"",$F2681,IFERROR(IF($D2681="In",INDEX('Products'!$E$6:$E$505,MATCH($B2681,'Products'!$A$6:$A$505,0)),INDEX('Products'!$F$6:$F$505,MATCH($B2681,'Products'!$A$6:$A$505,0))),"")))</f>
      </c>
      <c r="H2681" s="15">
        <f>IF(OR($E2681="",$G2681=""),"",$E2681*$G2681)</f>
      </c>
      <c r="I2681" s="15">
        <f>IF(AND($D2681="Out",$E2681&lt;&gt;"",$G2681&lt;&gt;""),$E2681*($G2681-IFERROR(INDEX('Products'!$E$6:$E$505,MATCH($B2681,'Products'!$A$6:$A$505,0)),0)),"")</f>
      </c>
      <c r="J2681" s="12"/>
    </row>
    <row r="2682" spans="1:10" x14ac:dyDescent="0.25">
      <c r="A2682" s="17"/>
      <c r="B2682" s="12"/>
      <c r="C2682" s="16">
        <f>IF($B2682="","",IFERROR(INDEX('Products'!$B$6:$B$505,MATCH($B2682,'Products'!$A$6:$A$505,0)),"Unknown code"))</f>
      </c>
      <c r="D2682" s="12"/>
      <c r="E2682" s="14"/>
      <c r="F2682" s="14"/>
      <c r="G2682" s="15">
        <f>IF(OR($B2682="",$D2682=""),"",IF($F2682&lt;&gt;"",$F2682,IFERROR(IF($D2682="In",INDEX('Products'!$E$6:$E$505,MATCH($B2682,'Products'!$A$6:$A$505,0)),INDEX('Products'!$F$6:$F$505,MATCH($B2682,'Products'!$A$6:$A$505,0))),"")))</f>
      </c>
      <c r="H2682" s="15">
        <f>IF(OR($E2682="",$G2682=""),"",$E2682*$G2682)</f>
      </c>
      <c r="I2682" s="15">
        <f>IF(AND($D2682="Out",$E2682&lt;&gt;"",$G2682&lt;&gt;""),$E2682*($G2682-IFERROR(INDEX('Products'!$E$6:$E$505,MATCH($B2682,'Products'!$A$6:$A$505,0)),0)),"")</f>
      </c>
      <c r="J2682" s="12"/>
    </row>
    <row r="2683" spans="1:10" x14ac:dyDescent="0.25">
      <c r="A2683" s="17"/>
      <c r="B2683" s="12"/>
      <c r="C2683" s="16">
        <f>IF($B2683="","",IFERROR(INDEX('Products'!$B$6:$B$505,MATCH($B2683,'Products'!$A$6:$A$505,0)),"Unknown code"))</f>
      </c>
      <c r="D2683" s="12"/>
      <c r="E2683" s="14"/>
      <c r="F2683" s="14"/>
      <c r="G2683" s="15">
        <f>IF(OR($B2683="",$D2683=""),"",IF($F2683&lt;&gt;"",$F2683,IFERROR(IF($D2683="In",INDEX('Products'!$E$6:$E$505,MATCH($B2683,'Products'!$A$6:$A$505,0)),INDEX('Products'!$F$6:$F$505,MATCH($B2683,'Products'!$A$6:$A$505,0))),"")))</f>
      </c>
      <c r="H2683" s="15">
        <f>IF(OR($E2683="",$G2683=""),"",$E2683*$G2683)</f>
      </c>
      <c r="I2683" s="15">
        <f>IF(AND($D2683="Out",$E2683&lt;&gt;"",$G2683&lt;&gt;""),$E2683*($G2683-IFERROR(INDEX('Products'!$E$6:$E$505,MATCH($B2683,'Products'!$A$6:$A$505,0)),0)),"")</f>
      </c>
      <c r="J2683" s="12"/>
    </row>
    <row r="2684" spans="1:10" x14ac:dyDescent="0.25">
      <c r="A2684" s="17"/>
      <c r="B2684" s="12"/>
      <c r="C2684" s="16">
        <f>IF($B2684="","",IFERROR(INDEX('Products'!$B$6:$B$505,MATCH($B2684,'Products'!$A$6:$A$505,0)),"Unknown code"))</f>
      </c>
      <c r="D2684" s="12"/>
      <c r="E2684" s="14"/>
      <c r="F2684" s="14"/>
      <c r="G2684" s="15">
        <f>IF(OR($B2684="",$D2684=""),"",IF($F2684&lt;&gt;"",$F2684,IFERROR(IF($D2684="In",INDEX('Products'!$E$6:$E$505,MATCH($B2684,'Products'!$A$6:$A$505,0)),INDEX('Products'!$F$6:$F$505,MATCH($B2684,'Products'!$A$6:$A$505,0))),"")))</f>
      </c>
      <c r="H2684" s="15">
        <f>IF(OR($E2684="",$G2684=""),"",$E2684*$G2684)</f>
      </c>
      <c r="I2684" s="15">
        <f>IF(AND($D2684="Out",$E2684&lt;&gt;"",$G2684&lt;&gt;""),$E2684*($G2684-IFERROR(INDEX('Products'!$E$6:$E$505,MATCH($B2684,'Products'!$A$6:$A$505,0)),0)),"")</f>
      </c>
      <c r="J2684" s="12"/>
    </row>
    <row r="2685" spans="1:10" x14ac:dyDescent="0.25">
      <c r="A2685" s="17"/>
      <c r="B2685" s="12"/>
      <c r="C2685" s="16">
        <f>IF($B2685="","",IFERROR(INDEX('Products'!$B$6:$B$505,MATCH($B2685,'Products'!$A$6:$A$505,0)),"Unknown code"))</f>
      </c>
      <c r="D2685" s="12"/>
      <c r="E2685" s="14"/>
      <c r="F2685" s="14"/>
      <c r="G2685" s="15">
        <f>IF(OR($B2685="",$D2685=""),"",IF($F2685&lt;&gt;"",$F2685,IFERROR(IF($D2685="In",INDEX('Products'!$E$6:$E$505,MATCH($B2685,'Products'!$A$6:$A$505,0)),INDEX('Products'!$F$6:$F$505,MATCH($B2685,'Products'!$A$6:$A$505,0))),"")))</f>
      </c>
      <c r="H2685" s="15">
        <f>IF(OR($E2685="",$G2685=""),"",$E2685*$G2685)</f>
      </c>
      <c r="I2685" s="15">
        <f>IF(AND($D2685="Out",$E2685&lt;&gt;"",$G2685&lt;&gt;""),$E2685*($G2685-IFERROR(INDEX('Products'!$E$6:$E$505,MATCH($B2685,'Products'!$A$6:$A$505,0)),0)),"")</f>
      </c>
      <c r="J2685" s="12"/>
    </row>
    <row r="2686" spans="1:10" x14ac:dyDescent="0.25">
      <c r="A2686" s="17"/>
      <c r="B2686" s="12"/>
      <c r="C2686" s="16">
        <f>IF($B2686="","",IFERROR(INDEX('Products'!$B$6:$B$505,MATCH($B2686,'Products'!$A$6:$A$505,0)),"Unknown code"))</f>
      </c>
      <c r="D2686" s="12"/>
      <c r="E2686" s="14"/>
      <c r="F2686" s="14"/>
      <c r="G2686" s="15">
        <f>IF(OR($B2686="",$D2686=""),"",IF($F2686&lt;&gt;"",$F2686,IFERROR(IF($D2686="In",INDEX('Products'!$E$6:$E$505,MATCH($B2686,'Products'!$A$6:$A$505,0)),INDEX('Products'!$F$6:$F$505,MATCH($B2686,'Products'!$A$6:$A$505,0))),"")))</f>
      </c>
      <c r="H2686" s="15">
        <f>IF(OR($E2686="",$G2686=""),"",$E2686*$G2686)</f>
      </c>
      <c r="I2686" s="15">
        <f>IF(AND($D2686="Out",$E2686&lt;&gt;"",$G2686&lt;&gt;""),$E2686*($G2686-IFERROR(INDEX('Products'!$E$6:$E$505,MATCH($B2686,'Products'!$A$6:$A$505,0)),0)),"")</f>
      </c>
      <c r="J2686" s="12"/>
    </row>
    <row r="2687" spans="1:10" x14ac:dyDescent="0.25">
      <c r="A2687" s="17"/>
      <c r="B2687" s="12"/>
      <c r="C2687" s="16">
        <f>IF($B2687="","",IFERROR(INDEX('Products'!$B$6:$B$505,MATCH($B2687,'Products'!$A$6:$A$505,0)),"Unknown code"))</f>
      </c>
      <c r="D2687" s="12"/>
      <c r="E2687" s="14"/>
      <c r="F2687" s="14"/>
      <c r="G2687" s="15">
        <f>IF(OR($B2687="",$D2687=""),"",IF($F2687&lt;&gt;"",$F2687,IFERROR(IF($D2687="In",INDEX('Products'!$E$6:$E$505,MATCH($B2687,'Products'!$A$6:$A$505,0)),INDEX('Products'!$F$6:$F$505,MATCH($B2687,'Products'!$A$6:$A$505,0))),"")))</f>
      </c>
      <c r="H2687" s="15">
        <f>IF(OR($E2687="",$G2687=""),"",$E2687*$G2687)</f>
      </c>
      <c r="I2687" s="15">
        <f>IF(AND($D2687="Out",$E2687&lt;&gt;"",$G2687&lt;&gt;""),$E2687*($G2687-IFERROR(INDEX('Products'!$E$6:$E$505,MATCH($B2687,'Products'!$A$6:$A$505,0)),0)),"")</f>
      </c>
      <c r="J2687" s="12"/>
    </row>
    <row r="2688" spans="1:10" x14ac:dyDescent="0.25">
      <c r="A2688" s="17"/>
      <c r="B2688" s="12"/>
      <c r="C2688" s="16">
        <f>IF($B2688="","",IFERROR(INDEX('Products'!$B$6:$B$505,MATCH($B2688,'Products'!$A$6:$A$505,0)),"Unknown code"))</f>
      </c>
      <c r="D2688" s="12"/>
      <c r="E2688" s="14"/>
      <c r="F2688" s="14"/>
      <c r="G2688" s="15">
        <f>IF(OR($B2688="",$D2688=""),"",IF($F2688&lt;&gt;"",$F2688,IFERROR(IF($D2688="In",INDEX('Products'!$E$6:$E$505,MATCH($B2688,'Products'!$A$6:$A$505,0)),INDEX('Products'!$F$6:$F$505,MATCH($B2688,'Products'!$A$6:$A$505,0))),"")))</f>
      </c>
      <c r="H2688" s="15">
        <f>IF(OR($E2688="",$G2688=""),"",$E2688*$G2688)</f>
      </c>
      <c r="I2688" s="15">
        <f>IF(AND($D2688="Out",$E2688&lt;&gt;"",$G2688&lt;&gt;""),$E2688*($G2688-IFERROR(INDEX('Products'!$E$6:$E$505,MATCH($B2688,'Products'!$A$6:$A$505,0)),0)),"")</f>
      </c>
      <c r="J2688" s="12"/>
    </row>
    <row r="2689" spans="1:10" x14ac:dyDescent="0.25">
      <c r="A2689" s="17"/>
      <c r="B2689" s="12"/>
      <c r="C2689" s="16">
        <f>IF($B2689="","",IFERROR(INDEX('Products'!$B$6:$B$505,MATCH($B2689,'Products'!$A$6:$A$505,0)),"Unknown code"))</f>
      </c>
      <c r="D2689" s="12"/>
      <c r="E2689" s="14"/>
      <c r="F2689" s="14"/>
      <c r="G2689" s="15">
        <f>IF(OR($B2689="",$D2689=""),"",IF($F2689&lt;&gt;"",$F2689,IFERROR(IF($D2689="In",INDEX('Products'!$E$6:$E$505,MATCH($B2689,'Products'!$A$6:$A$505,0)),INDEX('Products'!$F$6:$F$505,MATCH($B2689,'Products'!$A$6:$A$505,0))),"")))</f>
      </c>
      <c r="H2689" s="15">
        <f>IF(OR($E2689="",$G2689=""),"",$E2689*$G2689)</f>
      </c>
      <c r="I2689" s="15">
        <f>IF(AND($D2689="Out",$E2689&lt;&gt;"",$G2689&lt;&gt;""),$E2689*($G2689-IFERROR(INDEX('Products'!$E$6:$E$505,MATCH($B2689,'Products'!$A$6:$A$505,0)),0)),"")</f>
      </c>
      <c r="J2689" s="12"/>
    </row>
    <row r="2690" spans="1:10" x14ac:dyDescent="0.25">
      <c r="A2690" s="17"/>
      <c r="B2690" s="12"/>
      <c r="C2690" s="16">
        <f>IF($B2690="","",IFERROR(INDEX('Products'!$B$6:$B$505,MATCH($B2690,'Products'!$A$6:$A$505,0)),"Unknown code"))</f>
      </c>
      <c r="D2690" s="12"/>
      <c r="E2690" s="14"/>
      <c r="F2690" s="14"/>
      <c r="G2690" s="15">
        <f>IF(OR($B2690="",$D2690=""),"",IF($F2690&lt;&gt;"",$F2690,IFERROR(IF($D2690="In",INDEX('Products'!$E$6:$E$505,MATCH($B2690,'Products'!$A$6:$A$505,0)),INDEX('Products'!$F$6:$F$505,MATCH($B2690,'Products'!$A$6:$A$505,0))),"")))</f>
      </c>
      <c r="H2690" s="15">
        <f>IF(OR($E2690="",$G2690=""),"",$E2690*$G2690)</f>
      </c>
      <c r="I2690" s="15">
        <f>IF(AND($D2690="Out",$E2690&lt;&gt;"",$G2690&lt;&gt;""),$E2690*($G2690-IFERROR(INDEX('Products'!$E$6:$E$505,MATCH($B2690,'Products'!$A$6:$A$505,0)),0)),"")</f>
      </c>
      <c r="J2690" s="12"/>
    </row>
    <row r="2691" spans="1:10" x14ac:dyDescent="0.25">
      <c r="A2691" s="17"/>
      <c r="B2691" s="12"/>
      <c r="C2691" s="16">
        <f>IF($B2691="","",IFERROR(INDEX('Products'!$B$6:$B$505,MATCH($B2691,'Products'!$A$6:$A$505,0)),"Unknown code"))</f>
      </c>
      <c r="D2691" s="12"/>
      <c r="E2691" s="14"/>
      <c r="F2691" s="14"/>
      <c r="G2691" s="15">
        <f>IF(OR($B2691="",$D2691=""),"",IF($F2691&lt;&gt;"",$F2691,IFERROR(IF($D2691="In",INDEX('Products'!$E$6:$E$505,MATCH($B2691,'Products'!$A$6:$A$505,0)),INDEX('Products'!$F$6:$F$505,MATCH($B2691,'Products'!$A$6:$A$505,0))),"")))</f>
      </c>
      <c r="H2691" s="15">
        <f>IF(OR($E2691="",$G2691=""),"",$E2691*$G2691)</f>
      </c>
      <c r="I2691" s="15">
        <f>IF(AND($D2691="Out",$E2691&lt;&gt;"",$G2691&lt;&gt;""),$E2691*($G2691-IFERROR(INDEX('Products'!$E$6:$E$505,MATCH($B2691,'Products'!$A$6:$A$505,0)),0)),"")</f>
      </c>
      <c r="J2691" s="12"/>
    </row>
    <row r="2692" spans="1:10" x14ac:dyDescent="0.25">
      <c r="A2692" s="17"/>
      <c r="B2692" s="12"/>
      <c r="C2692" s="16">
        <f>IF($B2692="","",IFERROR(INDEX('Products'!$B$6:$B$505,MATCH($B2692,'Products'!$A$6:$A$505,0)),"Unknown code"))</f>
      </c>
      <c r="D2692" s="12"/>
      <c r="E2692" s="14"/>
      <c r="F2692" s="14"/>
      <c r="G2692" s="15">
        <f>IF(OR($B2692="",$D2692=""),"",IF($F2692&lt;&gt;"",$F2692,IFERROR(IF($D2692="In",INDEX('Products'!$E$6:$E$505,MATCH($B2692,'Products'!$A$6:$A$505,0)),INDEX('Products'!$F$6:$F$505,MATCH($B2692,'Products'!$A$6:$A$505,0))),"")))</f>
      </c>
      <c r="H2692" s="15">
        <f>IF(OR($E2692="",$G2692=""),"",$E2692*$G2692)</f>
      </c>
      <c r="I2692" s="15">
        <f>IF(AND($D2692="Out",$E2692&lt;&gt;"",$G2692&lt;&gt;""),$E2692*($G2692-IFERROR(INDEX('Products'!$E$6:$E$505,MATCH($B2692,'Products'!$A$6:$A$505,0)),0)),"")</f>
      </c>
      <c r="J2692" s="12"/>
    </row>
    <row r="2693" spans="1:10" x14ac:dyDescent="0.25">
      <c r="A2693" s="17"/>
      <c r="B2693" s="12"/>
      <c r="C2693" s="16">
        <f>IF($B2693="","",IFERROR(INDEX('Products'!$B$6:$B$505,MATCH($B2693,'Products'!$A$6:$A$505,0)),"Unknown code"))</f>
      </c>
      <c r="D2693" s="12"/>
      <c r="E2693" s="14"/>
      <c r="F2693" s="14"/>
      <c r="G2693" s="15">
        <f>IF(OR($B2693="",$D2693=""),"",IF($F2693&lt;&gt;"",$F2693,IFERROR(IF($D2693="In",INDEX('Products'!$E$6:$E$505,MATCH($B2693,'Products'!$A$6:$A$505,0)),INDEX('Products'!$F$6:$F$505,MATCH($B2693,'Products'!$A$6:$A$505,0))),"")))</f>
      </c>
      <c r="H2693" s="15">
        <f>IF(OR($E2693="",$G2693=""),"",$E2693*$G2693)</f>
      </c>
      <c r="I2693" s="15">
        <f>IF(AND($D2693="Out",$E2693&lt;&gt;"",$G2693&lt;&gt;""),$E2693*($G2693-IFERROR(INDEX('Products'!$E$6:$E$505,MATCH($B2693,'Products'!$A$6:$A$505,0)),0)),"")</f>
      </c>
      <c r="J2693" s="12"/>
    </row>
    <row r="2694" spans="1:10" x14ac:dyDescent="0.25">
      <c r="A2694" s="17"/>
      <c r="B2694" s="12"/>
      <c r="C2694" s="16">
        <f>IF($B2694="","",IFERROR(INDEX('Products'!$B$6:$B$505,MATCH($B2694,'Products'!$A$6:$A$505,0)),"Unknown code"))</f>
      </c>
      <c r="D2694" s="12"/>
      <c r="E2694" s="14"/>
      <c r="F2694" s="14"/>
      <c r="G2694" s="15">
        <f>IF(OR($B2694="",$D2694=""),"",IF($F2694&lt;&gt;"",$F2694,IFERROR(IF($D2694="In",INDEX('Products'!$E$6:$E$505,MATCH($B2694,'Products'!$A$6:$A$505,0)),INDEX('Products'!$F$6:$F$505,MATCH($B2694,'Products'!$A$6:$A$505,0))),"")))</f>
      </c>
      <c r="H2694" s="15">
        <f>IF(OR($E2694="",$G2694=""),"",$E2694*$G2694)</f>
      </c>
      <c r="I2694" s="15">
        <f>IF(AND($D2694="Out",$E2694&lt;&gt;"",$G2694&lt;&gt;""),$E2694*($G2694-IFERROR(INDEX('Products'!$E$6:$E$505,MATCH($B2694,'Products'!$A$6:$A$505,0)),0)),"")</f>
      </c>
      <c r="J2694" s="12"/>
    </row>
    <row r="2695" spans="1:10" x14ac:dyDescent="0.25">
      <c r="A2695" s="17"/>
      <c r="B2695" s="12"/>
      <c r="C2695" s="16">
        <f>IF($B2695="","",IFERROR(INDEX('Products'!$B$6:$B$505,MATCH($B2695,'Products'!$A$6:$A$505,0)),"Unknown code"))</f>
      </c>
      <c r="D2695" s="12"/>
      <c r="E2695" s="14"/>
      <c r="F2695" s="14"/>
      <c r="G2695" s="15">
        <f>IF(OR($B2695="",$D2695=""),"",IF($F2695&lt;&gt;"",$F2695,IFERROR(IF($D2695="In",INDEX('Products'!$E$6:$E$505,MATCH($B2695,'Products'!$A$6:$A$505,0)),INDEX('Products'!$F$6:$F$505,MATCH($B2695,'Products'!$A$6:$A$505,0))),"")))</f>
      </c>
      <c r="H2695" s="15">
        <f>IF(OR($E2695="",$G2695=""),"",$E2695*$G2695)</f>
      </c>
      <c r="I2695" s="15">
        <f>IF(AND($D2695="Out",$E2695&lt;&gt;"",$G2695&lt;&gt;""),$E2695*($G2695-IFERROR(INDEX('Products'!$E$6:$E$505,MATCH($B2695,'Products'!$A$6:$A$505,0)),0)),"")</f>
      </c>
      <c r="J2695" s="12"/>
    </row>
    <row r="2696" spans="1:10" x14ac:dyDescent="0.25">
      <c r="A2696" s="17"/>
      <c r="B2696" s="12"/>
      <c r="C2696" s="16">
        <f>IF($B2696="","",IFERROR(INDEX('Products'!$B$6:$B$505,MATCH($B2696,'Products'!$A$6:$A$505,0)),"Unknown code"))</f>
      </c>
      <c r="D2696" s="12"/>
      <c r="E2696" s="14"/>
      <c r="F2696" s="14"/>
      <c r="G2696" s="15">
        <f>IF(OR($B2696="",$D2696=""),"",IF($F2696&lt;&gt;"",$F2696,IFERROR(IF($D2696="In",INDEX('Products'!$E$6:$E$505,MATCH($B2696,'Products'!$A$6:$A$505,0)),INDEX('Products'!$F$6:$F$505,MATCH($B2696,'Products'!$A$6:$A$505,0))),"")))</f>
      </c>
      <c r="H2696" s="15">
        <f>IF(OR($E2696="",$G2696=""),"",$E2696*$G2696)</f>
      </c>
      <c r="I2696" s="15">
        <f>IF(AND($D2696="Out",$E2696&lt;&gt;"",$G2696&lt;&gt;""),$E2696*($G2696-IFERROR(INDEX('Products'!$E$6:$E$505,MATCH($B2696,'Products'!$A$6:$A$505,0)),0)),"")</f>
      </c>
      <c r="J2696" s="12"/>
    </row>
    <row r="2697" spans="1:10" x14ac:dyDescent="0.25">
      <c r="A2697" s="17"/>
      <c r="B2697" s="12"/>
      <c r="C2697" s="16">
        <f>IF($B2697="","",IFERROR(INDEX('Products'!$B$6:$B$505,MATCH($B2697,'Products'!$A$6:$A$505,0)),"Unknown code"))</f>
      </c>
      <c r="D2697" s="12"/>
      <c r="E2697" s="14"/>
      <c r="F2697" s="14"/>
      <c r="G2697" s="15">
        <f>IF(OR($B2697="",$D2697=""),"",IF($F2697&lt;&gt;"",$F2697,IFERROR(IF($D2697="In",INDEX('Products'!$E$6:$E$505,MATCH($B2697,'Products'!$A$6:$A$505,0)),INDEX('Products'!$F$6:$F$505,MATCH($B2697,'Products'!$A$6:$A$505,0))),"")))</f>
      </c>
      <c r="H2697" s="15">
        <f>IF(OR($E2697="",$G2697=""),"",$E2697*$G2697)</f>
      </c>
      <c r="I2697" s="15">
        <f>IF(AND($D2697="Out",$E2697&lt;&gt;"",$G2697&lt;&gt;""),$E2697*($G2697-IFERROR(INDEX('Products'!$E$6:$E$505,MATCH($B2697,'Products'!$A$6:$A$505,0)),0)),"")</f>
      </c>
      <c r="J2697" s="12"/>
    </row>
    <row r="2698" spans="1:10" x14ac:dyDescent="0.25">
      <c r="A2698" s="17"/>
      <c r="B2698" s="12"/>
      <c r="C2698" s="16">
        <f>IF($B2698="","",IFERROR(INDEX('Products'!$B$6:$B$505,MATCH($B2698,'Products'!$A$6:$A$505,0)),"Unknown code"))</f>
      </c>
      <c r="D2698" s="12"/>
      <c r="E2698" s="14"/>
      <c r="F2698" s="14"/>
      <c r="G2698" s="15">
        <f>IF(OR($B2698="",$D2698=""),"",IF($F2698&lt;&gt;"",$F2698,IFERROR(IF($D2698="In",INDEX('Products'!$E$6:$E$505,MATCH($B2698,'Products'!$A$6:$A$505,0)),INDEX('Products'!$F$6:$F$505,MATCH($B2698,'Products'!$A$6:$A$505,0))),"")))</f>
      </c>
      <c r="H2698" s="15">
        <f>IF(OR($E2698="",$G2698=""),"",$E2698*$G2698)</f>
      </c>
      <c r="I2698" s="15">
        <f>IF(AND($D2698="Out",$E2698&lt;&gt;"",$G2698&lt;&gt;""),$E2698*($G2698-IFERROR(INDEX('Products'!$E$6:$E$505,MATCH($B2698,'Products'!$A$6:$A$505,0)),0)),"")</f>
      </c>
      <c r="J2698" s="12"/>
    </row>
    <row r="2699" spans="1:10" x14ac:dyDescent="0.25">
      <c r="A2699" s="17"/>
      <c r="B2699" s="12"/>
      <c r="C2699" s="16">
        <f>IF($B2699="","",IFERROR(INDEX('Products'!$B$6:$B$505,MATCH($B2699,'Products'!$A$6:$A$505,0)),"Unknown code"))</f>
      </c>
      <c r="D2699" s="12"/>
      <c r="E2699" s="14"/>
      <c r="F2699" s="14"/>
      <c r="G2699" s="15">
        <f>IF(OR($B2699="",$D2699=""),"",IF($F2699&lt;&gt;"",$F2699,IFERROR(IF($D2699="In",INDEX('Products'!$E$6:$E$505,MATCH($B2699,'Products'!$A$6:$A$505,0)),INDEX('Products'!$F$6:$F$505,MATCH($B2699,'Products'!$A$6:$A$505,0))),"")))</f>
      </c>
      <c r="H2699" s="15">
        <f>IF(OR($E2699="",$G2699=""),"",$E2699*$G2699)</f>
      </c>
      <c r="I2699" s="15">
        <f>IF(AND($D2699="Out",$E2699&lt;&gt;"",$G2699&lt;&gt;""),$E2699*($G2699-IFERROR(INDEX('Products'!$E$6:$E$505,MATCH($B2699,'Products'!$A$6:$A$505,0)),0)),"")</f>
      </c>
      <c r="J2699" s="12"/>
    </row>
    <row r="2700" spans="1:10" x14ac:dyDescent="0.25">
      <c r="A2700" s="17"/>
      <c r="B2700" s="12"/>
      <c r="C2700" s="16">
        <f>IF($B2700="","",IFERROR(INDEX('Products'!$B$6:$B$505,MATCH($B2700,'Products'!$A$6:$A$505,0)),"Unknown code"))</f>
      </c>
      <c r="D2700" s="12"/>
      <c r="E2700" s="14"/>
      <c r="F2700" s="14"/>
      <c r="G2700" s="15">
        <f>IF(OR($B2700="",$D2700=""),"",IF($F2700&lt;&gt;"",$F2700,IFERROR(IF($D2700="In",INDEX('Products'!$E$6:$E$505,MATCH($B2700,'Products'!$A$6:$A$505,0)),INDEX('Products'!$F$6:$F$505,MATCH($B2700,'Products'!$A$6:$A$505,0))),"")))</f>
      </c>
      <c r="H2700" s="15">
        <f>IF(OR($E2700="",$G2700=""),"",$E2700*$G2700)</f>
      </c>
      <c r="I2700" s="15">
        <f>IF(AND($D2700="Out",$E2700&lt;&gt;"",$G2700&lt;&gt;""),$E2700*($G2700-IFERROR(INDEX('Products'!$E$6:$E$505,MATCH($B2700,'Products'!$A$6:$A$505,0)),0)),"")</f>
      </c>
      <c r="J2700" s="12"/>
    </row>
    <row r="2701" spans="1:10" x14ac:dyDescent="0.25">
      <c r="A2701" s="17"/>
      <c r="B2701" s="12"/>
      <c r="C2701" s="16">
        <f>IF($B2701="","",IFERROR(INDEX('Products'!$B$6:$B$505,MATCH($B2701,'Products'!$A$6:$A$505,0)),"Unknown code"))</f>
      </c>
      <c r="D2701" s="12"/>
      <c r="E2701" s="14"/>
      <c r="F2701" s="14"/>
      <c r="G2701" s="15">
        <f>IF(OR($B2701="",$D2701=""),"",IF($F2701&lt;&gt;"",$F2701,IFERROR(IF($D2701="In",INDEX('Products'!$E$6:$E$505,MATCH($B2701,'Products'!$A$6:$A$505,0)),INDEX('Products'!$F$6:$F$505,MATCH($B2701,'Products'!$A$6:$A$505,0))),"")))</f>
      </c>
      <c r="H2701" s="15">
        <f>IF(OR($E2701="",$G2701=""),"",$E2701*$G2701)</f>
      </c>
      <c r="I2701" s="15">
        <f>IF(AND($D2701="Out",$E2701&lt;&gt;"",$G2701&lt;&gt;""),$E2701*($G2701-IFERROR(INDEX('Products'!$E$6:$E$505,MATCH($B2701,'Products'!$A$6:$A$505,0)),0)),"")</f>
      </c>
      <c r="J2701" s="12"/>
    </row>
    <row r="2702" spans="1:10" x14ac:dyDescent="0.25">
      <c r="A2702" s="17"/>
      <c r="B2702" s="12"/>
      <c r="C2702" s="16">
        <f>IF($B2702="","",IFERROR(INDEX('Products'!$B$6:$B$505,MATCH($B2702,'Products'!$A$6:$A$505,0)),"Unknown code"))</f>
      </c>
      <c r="D2702" s="12"/>
      <c r="E2702" s="14"/>
      <c r="F2702" s="14"/>
      <c r="G2702" s="15">
        <f>IF(OR($B2702="",$D2702=""),"",IF($F2702&lt;&gt;"",$F2702,IFERROR(IF($D2702="In",INDEX('Products'!$E$6:$E$505,MATCH($B2702,'Products'!$A$6:$A$505,0)),INDEX('Products'!$F$6:$F$505,MATCH($B2702,'Products'!$A$6:$A$505,0))),"")))</f>
      </c>
      <c r="H2702" s="15">
        <f>IF(OR($E2702="",$G2702=""),"",$E2702*$G2702)</f>
      </c>
      <c r="I2702" s="15">
        <f>IF(AND($D2702="Out",$E2702&lt;&gt;"",$G2702&lt;&gt;""),$E2702*($G2702-IFERROR(INDEX('Products'!$E$6:$E$505,MATCH($B2702,'Products'!$A$6:$A$505,0)),0)),"")</f>
      </c>
      <c r="J2702" s="12"/>
    </row>
    <row r="2703" spans="1:10" x14ac:dyDescent="0.25">
      <c r="A2703" s="17"/>
      <c r="B2703" s="12"/>
      <c r="C2703" s="16">
        <f>IF($B2703="","",IFERROR(INDEX('Products'!$B$6:$B$505,MATCH($B2703,'Products'!$A$6:$A$505,0)),"Unknown code"))</f>
      </c>
      <c r="D2703" s="12"/>
      <c r="E2703" s="14"/>
      <c r="F2703" s="14"/>
      <c r="G2703" s="15">
        <f>IF(OR($B2703="",$D2703=""),"",IF($F2703&lt;&gt;"",$F2703,IFERROR(IF($D2703="In",INDEX('Products'!$E$6:$E$505,MATCH($B2703,'Products'!$A$6:$A$505,0)),INDEX('Products'!$F$6:$F$505,MATCH($B2703,'Products'!$A$6:$A$505,0))),"")))</f>
      </c>
      <c r="H2703" s="15">
        <f>IF(OR($E2703="",$G2703=""),"",$E2703*$G2703)</f>
      </c>
      <c r="I2703" s="15">
        <f>IF(AND($D2703="Out",$E2703&lt;&gt;"",$G2703&lt;&gt;""),$E2703*($G2703-IFERROR(INDEX('Products'!$E$6:$E$505,MATCH($B2703,'Products'!$A$6:$A$505,0)),0)),"")</f>
      </c>
      <c r="J2703" s="12"/>
    </row>
    <row r="2704" spans="1:10" x14ac:dyDescent="0.25">
      <c r="A2704" s="17"/>
      <c r="B2704" s="12"/>
      <c r="C2704" s="16">
        <f>IF($B2704="","",IFERROR(INDEX('Products'!$B$6:$B$505,MATCH($B2704,'Products'!$A$6:$A$505,0)),"Unknown code"))</f>
      </c>
      <c r="D2704" s="12"/>
      <c r="E2704" s="14"/>
      <c r="F2704" s="14"/>
      <c r="G2704" s="15">
        <f>IF(OR($B2704="",$D2704=""),"",IF($F2704&lt;&gt;"",$F2704,IFERROR(IF($D2704="In",INDEX('Products'!$E$6:$E$505,MATCH($B2704,'Products'!$A$6:$A$505,0)),INDEX('Products'!$F$6:$F$505,MATCH($B2704,'Products'!$A$6:$A$505,0))),"")))</f>
      </c>
      <c r="H2704" s="15">
        <f>IF(OR($E2704="",$G2704=""),"",$E2704*$G2704)</f>
      </c>
      <c r="I2704" s="15">
        <f>IF(AND($D2704="Out",$E2704&lt;&gt;"",$G2704&lt;&gt;""),$E2704*($G2704-IFERROR(INDEX('Products'!$E$6:$E$505,MATCH($B2704,'Products'!$A$6:$A$505,0)),0)),"")</f>
      </c>
      <c r="J2704" s="12"/>
    </row>
    <row r="2705" spans="1:10" x14ac:dyDescent="0.25">
      <c r="A2705" s="17"/>
      <c r="B2705" s="12"/>
      <c r="C2705" s="16">
        <f>IF($B2705="","",IFERROR(INDEX('Products'!$B$6:$B$505,MATCH($B2705,'Products'!$A$6:$A$505,0)),"Unknown code"))</f>
      </c>
      <c r="D2705" s="12"/>
      <c r="E2705" s="14"/>
      <c r="F2705" s="14"/>
      <c r="G2705" s="15">
        <f>IF(OR($B2705="",$D2705=""),"",IF($F2705&lt;&gt;"",$F2705,IFERROR(IF($D2705="In",INDEX('Products'!$E$6:$E$505,MATCH($B2705,'Products'!$A$6:$A$505,0)),INDEX('Products'!$F$6:$F$505,MATCH($B2705,'Products'!$A$6:$A$505,0))),"")))</f>
      </c>
      <c r="H2705" s="15">
        <f>IF(OR($E2705="",$G2705=""),"",$E2705*$G2705)</f>
      </c>
      <c r="I2705" s="15">
        <f>IF(AND($D2705="Out",$E2705&lt;&gt;"",$G2705&lt;&gt;""),$E2705*($G2705-IFERROR(INDEX('Products'!$E$6:$E$505,MATCH($B2705,'Products'!$A$6:$A$505,0)),0)),"")</f>
      </c>
      <c r="J2705" s="12"/>
    </row>
    <row r="2706" spans="1:10" x14ac:dyDescent="0.25">
      <c r="A2706" s="17"/>
      <c r="B2706" s="12"/>
      <c r="C2706" s="16">
        <f>IF($B2706="","",IFERROR(INDEX('Products'!$B$6:$B$505,MATCH($B2706,'Products'!$A$6:$A$505,0)),"Unknown code"))</f>
      </c>
      <c r="D2706" s="12"/>
      <c r="E2706" s="14"/>
      <c r="F2706" s="14"/>
      <c r="G2706" s="15">
        <f>IF(OR($B2706="",$D2706=""),"",IF($F2706&lt;&gt;"",$F2706,IFERROR(IF($D2706="In",INDEX('Products'!$E$6:$E$505,MATCH($B2706,'Products'!$A$6:$A$505,0)),INDEX('Products'!$F$6:$F$505,MATCH($B2706,'Products'!$A$6:$A$505,0))),"")))</f>
      </c>
      <c r="H2706" s="15">
        <f>IF(OR($E2706="",$G2706=""),"",$E2706*$G2706)</f>
      </c>
      <c r="I2706" s="15">
        <f>IF(AND($D2706="Out",$E2706&lt;&gt;"",$G2706&lt;&gt;""),$E2706*($G2706-IFERROR(INDEX('Products'!$E$6:$E$505,MATCH($B2706,'Products'!$A$6:$A$505,0)),0)),"")</f>
      </c>
      <c r="J2706" s="12"/>
    </row>
    <row r="2707" spans="1:10" x14ac:dyDescent="0.25">
      <c r="A2707" s="17"/>
      <c r="B2707" s="12"/>
      <c r="C2707" s="16">
        <f>IF($B2707="","",IFERROR(INDEX('Products'!$B$6:$B$505,MATCH($B2707,'Products'!$A$6:$A$505,0)),"Unknown code"))</f>
      </c>
      <c r="D2707" s="12"/>
      <c r="E2707" s="14"/>
      <c r="F2707" s="14"/>
      <c r="G2707" s="15">
        <f>IF(OR($B2707="",$D2707=""),"",IF($F2707&lt;&gt;"",$F2707,IFERROR(IF($D2707="In",INDEX('Products'!$E$6:$E$505,MATCH($B2707,'Products'!$A$6:$A$505,0)),INDEX('Products'!$F$6:$F$505,MATCH($B2707,'Products'!$A$6:$A$505,0))),"")))</f>
      </c>
      <c r="H2707" s="15">
        <f>IF(OR($E2707="",$G2707=""),"",$E2707*$G2707)</f>
      </c>
      <c r="I2707" s="15">
        <f>IF(AND($D2707="Out",$E2707&lt;&gt;"",$G2707&lt;&gt;""),$E2707*($G2707-IFERROR(INDEX('Products'!$E$6:$E$505,MATCH($B2707,'Products'!$A$6:$A$505,0)),0)),"")</f>
      </c>
      <c r="J2707" s="12"/>
    </row>
    <row r="2708" spans="1:10" x14ac:dyDescent="0.25">
      <c r="A2708" s="17"/>
      <c r="B2708" s="12"/>
      <c r="C2708" s="16">
        <f>IF($B2708="","",IFERROR(INDEX('Products'!$B$6:$B$505,MATCH($B2708,'Products'!$A$6:$A$505,0)),"Unknown code"))</f>
      </c>
      <c r="D2708" s="12"/>
      <c r="E2708" s="14"/>
      <c r="F2708" s="14"/>
      <c r="G2708" s="15">
        <f>IF(OR($B2708="",$D2708=""),"",IF($F2708&lt;&gt;"",$F2708,IFERROR(IF($D2708="In",INDEX('Products'!$E$6:$E$505,MATCH($B2708,'Products'!$A$6:$A$505,0)),INDEX('Products'!$F$6:$F$505,MATCH($B2708,'Products'!$A$6:$A$505,0))),"")))</f>
      </c>
      <c r="H2708" s="15">
        <f>IF(OR($E2708="",$G2708=""),"",$E2708*$G2708)</f>
      </c>
      <c r="I2708" s="15">
        <f>IF(AND($D2708="Out",$E2708&lt;&gt;"",$G2708&lt;&gt;""),$E2708*($G2708-IFERROR(INDEX('Products'!$E$6:$E$505,MATCH($B2708,'Products'!$A$6:$A$505,0)),0)),"")</f>
      </c>
      <c r="J2708" s="12"/>
    </row>
    <row r="2709" spans="1:10" x14ac:dyDescent="0.25">
      <c r="A2709" s="17"/>
      <c r="B2709" s="12"/>
      <c r="C2709" s="16">
        <f>IF($B2709="","",IFERROR(INDEX('Products'!$B$6:$B$505,MATCH($B2709,'Products'!$A$6:$A$505,0)),"Unknown code"))</f>
      </c>
      <c r="D2709" s="12"/>
      <c r="E2709" s="14"/>
      <c r="F2709" s="14"/>
      <c r="G2709" s="15">
        <f>IF(OR($B2709="",$D2709=""),"",IF($F2709&lt;&gt;"",$F2709,IFERROR(IF($D2709="In",INDEX('Products'!$E$6:$E$505,MATCH($B2709,'Products'!$A$6:$A$505,0)),INDEX('Products'!$F$6:$F$505,MATCH($B2709,'Products'!$A$6:$A$505,0))),"")))</f>
      </c>
      <c r="H2709" s="15">
        <f>IF(OR($E2709="",$G2709=""),"",$E2709*$G2709)</f>
      </c>
      <c r="I2709" s="15">
        <f>IF(AND($D2709="Out",$E2709&lt;&gt;"",$G2709&lt;&gt;""),$E2709*($G2709-IFERROR(INDEX('Products'!$E$6:$E$505,MATCH($B2709,'Products'!$A$6:$A$505,0)),0)),"")</f>
      </c>
      <c r="J2709" s="12"/>
    </row>
    <row r="2710" spans="1:10" x14ac:dyDescent="0.25">
      <c r="A2710" s="17"/>
      <c r="B2710" s="12"/>
      <c r="C2710" s="16">
        <f>IF($B2710="","",IFERROR(INDEX('Products'!$B$6:$B$505,MATCH($B2710,'Products'!$A$6:$A$505,0)),"Unknown code"))</f>
      </c>
      <c r="D2710" s="12"/>
      <c r="E2710" s="14"/>
      <c r="F2710" s="14"/>
      <c r="G2710" s="15">
        <f>IF(OR($B2710="",$D2710=""),"",IF($F2710&lt;&gt;"",$F2710,IFERROR(IF($D2710="In",INDEX('Products'!$E$6:$E$505,MATCH($B2710,'Products'!$A$6:$A$505,0)),INDEX('Products'!$F$6:$F$505,MATCH($B2710,'Products'!$A$6:$A$505,0))),"")))</f>
      </c>
      <c r="H2710" s="15">
        <f>IF(OR($E2710="",$G2710=""),"",$E2710*$G2710)</f>
      </c>
      <c r="I2710" s="15">
        <f>IF(AND($D2710="Out",$E2710&lt;&gt;"",$G2710&lt;&gt;""),$E2710*($G2710-IFERROR(INDEX('Products'!$E$6:$E$505,MATCH($B2710,'Products'!$A$6:$A$505,0)),0)),"")</f>
      </c>
      <c r="J2710" s="12"/>
    </row>
    <row r="2711" spans="1:10" x14ac:dyDescent="0.25">
      <c r="A2711" s="17"/>
      <c r="B2711" s="12"/>
      <c r="C2711" s="16">
        <f>IF($B2711="","",IFERROR(INDEX('Products'!$B$6:$B$505,MATCH($B2711,'Products'!$A$6:$A$505,0)),"Unknown code"))</f>
      </c>
      <c r="D2711" s="12"/>
      <c r="E2711" s="14"/>
      <c r="F2711" s="14"/>
      <c r="G2711" s="15">
        <f>IF(OR($B2711="",$D2711=""),"",IF($F2711&lt;&gt;"",$F2711,IFERROR(IF($D2711="In",INDEX('Products'!$E$6:$E$505,MATCH($B2711,'Products'!$A$6:$A$505,0)),INDEX('Products'!$F$6:$F$505,MATCH($B2711,'Products'!$A$6:$A$505,0))),"")))</f>
      </c>
      <c r="H2711" s="15">
        <f>IF(OR($E2711="",$G2711=""),"",$E2711*$G2711)</f>
      </c>
      <c r="I2711" s="15">
        <f>IF(AND($D2711="Out",$E2711&lt;&gt;"",$G2711&lt;&gt;""),$E2711*($G2711-IFERROR(INDEX('Products'!$E$6:$E$505,MATCH($B2711,'Products'!$A$6:$A$505,0)),0)),"")</f>
      </c>
      <c r="J2711" s="12"/>
    </row>
    <row r="2712" spans="1:10" x14ac:dyDescent="0.25">
      <c r="A2712" s="17"/>
      <c r="B2712" s="12"/>
      <c r="C2712" s="16">
        <f>IF($B2712="","",IFERROR(INDEX('Products'!$B$6:$B$505,MATCH($B2712,'Products'!$A$6:$A$505,0)),"Unknown code"))</f>
      </c>
      <c r="D2712" s="12"/>
      <c r="E2712" s="14"/>
      <c r="F2712" s="14"/>
      <c r="G2712" s="15">
        <f>IF(OR($B2712="",$D2712=""),"",IF($F2712&lt;&gt;"",$F2712,IFERROR(IF($D2712="In",INDEX('Products'!$E$6:$E$505,MATCH($B2712,'Products'!$A$6:$A$505,0)),INDEX('Products'!$F$6:$F$505,MATCH($B2712,'Products'!$A$6:$A$505,0))),"")))</f>
      </c>
      <c r="H2712" s="15">
        <f>IF(OR($E2712="",$G2712=""),"",$E2712*$G2712)</f>
      </c>
      <c r="I2712" s="15">
        <f>IF(AND($D2712="Out",$E2712&lt;&gt;"",$G2712&lt;&gt;""),$E2712*($G2712-IFERROR(INDEX('Products'!$E$6:$E$505,MATCH($B2712,'Products'!$A$6:$A$505,0)),0)),"")</f>
      </c>
      <c r="J2712" s="12"/>
    </row>
    <row r="2713" spans="1:10" x14ac:dyDescent="0.25">
      <c r="A2713" s="17"/>
      <c r="B2713" s="12"/>
      <c r="C2713" s="16">
        <f>IF($B2713="","",IFERROR(INDEX('Products'!$B$6:$B$505,MATCH($B2713,'Products'!$A$6:$A$505,0)),"Unknown code"))</f>
      </c>
      <c r="D2713" s="12"/>
      <c r="E2713" s="14"/>
      <c r="F2713" s="14"/>
      <c r="G2713" s="15">
        <f>IF(OR($B2713="",$D2713=""),"",IF($F2713&lt;&gt;"",$F2713,IFERROR(IF($D2713="In",INDEX('Products'!$E$6:$E$505,MATCH($B2713,'Products'!$A$6:$A$505,0)),INDEX('Products'!$F$6:$F$505,MATCH($B2713,'Products'!$A$6:$A$505,0))),"")))</f>
      </c>
      <c r="H2713" s="15">
        <f>IF(OR($E2713="",$G2713=""),"",$E2713*$G2713)</f>
      </c>
      <c r="I2713" s="15">
        <f>IF(AND($D2713="Out",$E2713&lt;&gt;"",$G2713&lt;&gt;""),$E2713*($G2713-IFERROR(INDEX('Products'!$E$6:$E$505,MATCH($B2713,'Products'!$A$6:$A$505,0)),0)),"")</f>
      </c>
      <c r="J2713" s="12"/>
    </row>
    <row r="2714" spans="1:10" x14ac:dyDescent="0.25">
      <c r="A2714" s="17"/>
      <c r="B2714" s="12"/>
      <c r="C2714" s="16">
        <f>IF($B2714="","",IFERROR(INDEX('Products'!$B$6:$B$505,MATCH($B2714,'Products'!$A$6:$A$505,0)),"Unknown code"))</f>
      </c>
      <c r="D2714" s="12"/>
      <c r="E2714" s="14"/>
      <c r="F2714" s="14"/>
      <c r="G2714" s="15">
        <f>IF(OR($B2714="",$D2714=""),"",IF($F2714&lt;&gt;"",$F2714,IFERROR(IF($D2714="In",INDEX('Products'!$E$6:$E$505,MATCH($B2714,'Products'!$A$6:$A$505,0)),INDEX('Products'!$F$6:$F$505,MATCH($B2714,'Products'!$A$6:$A$505,0))),"")))</f>
      </c>
      <c r="H2714" s="15">
        <f>IF(OR($E2714="",$G2714=""),"",$E2714*$G2714)</f>
      </c>
      <c r="I2714" s="15">
        <f>IF(AND($D2714="Out",$E2714&lt;&gt;"",$G2714&lt;&gt;""),$E2714*($G2714-IFERROR(INDEX('Products'!$E$6:$E$505,MATCH($B2714,'Products'!$A$6:$A$505,0)),0)),"")</f>
      </c>
      <c r="J2714" s="12"/>
    </row>
    <row r="2715" spans="1:10" x14ac:dyDescent="0.25">
      <c r="A2715" s="17"/>
      <c r="B2715" s="12"/>
      <c r="C2715" s="16">
        <f>IF($B2715="","",IFERROR(INDEX('Products'!$B$6:$B$505,MATCH($B2715,'Products'!$A$6:$A$505,0)),"Unknown code"))</f>
      </c>
      <c r="D2715" s="12"/>
      <c r="E2715" s="14"/>
      <c r="F2715" s="14"/>
      <c r="G2715" s="15">
        <f>IF(OR($B2715="",$D2715=""),"",IF($F2715&lt;&gt;"",$F2715,IFERROR(IF($D2715="In",INDEX('Products'!$E$6:$E$505,MATCH($B2715,'Products'!$A$6:$A$505,0)),INDEX('Products'!$F$6:$F$505,MATCH($B2715,'Products'!$A$6:$A$505,0))),"")))</f>
      </c>
      <c r="H2715" s="15">
        <f>IF(OR($E2715="",$G2715=""),"",$E2715*$G2715)</f>
      </c>
      <c r="I2715" s="15">
        <f>IF(AND($D2715="Out",$E2715&lt;&gt;"",$G2715&lt;&gt;""),$E2715*($G2715-IFERROR(INDEX('Products'!$E$6:$E$505,MATCH($B2715,'Products'!$A$6:$A$505,0)),0)),"")</f>
      </c>
      <c r="J2715" s="12"/>
    </row>
    <row r="2716" spans="1:10" x14ac:dyDescent="0.25">
      <c r="A2716" s="17"/>
      <c r="B2716" s="12"/>
      <c r="C2716" s="16">
        <f>IF($B2716="","",IFERROR(INDEX('Products'!$B$6:$B$505,MATCH($B2716,'Products'!$A$6:$A$505,0)),"Unknown code"))</f>
      </c>
      <c r="D2716" s="12"/>
      <c r="E2716" s="14"/>
      <c r="F2716" s="14"/>
      <c r="G2716" s="15">
        <f>IF(OR($B2716="",$D2716=""),"",IF($F2716&lt;&gt;"",$F2716,IFERROR(IF($D2716="In",INDEX('Products'!$E$6:$E$505,MATCH($B2716,'Products'!$A$6:$A$505,0)),INDEX('Products'!$F$6:$F$505,MATCH($B2716,'Products'!$A$6:$A$505,0))),"")))</f>
      </c>
      <c r="H2716" s="15">
        <f>IF(OR($E2716="",$G2716=""),"",$E2716*$G2716)</f>
      </c>
      <c r="I2716" s="15">
        <f>IF(AND($D2716="Out",$E2716&lt;&gt;"",$G2716&lt;&gt;""),$E2716*($G2716-IFERROR(INDEX('Products'!$E$6:$E$505,MATCH($B2716,'Products'!$A$6:$A$505,0)),0)),"")</f>
      </c>
      <c r="J2716" s="12"/>
    </row>
    <row r="2717" spans="1:10" x14ac:dyDescent="0.25">
      <c r="A2717" s="17"/>
      <c r="B2717" s="12"/>
      <c r="C2717" s="16">
        <f>IF($B2717="","",IFERROR(INDEX('Products'!$B$6:$B$505,MATCH($B2717,'Products'!$A$6:$A$505,0)),"Unknown code"))</f>
      </c>
      <c r="D2717" s="12"/>
      <c r="E2717" s="14"/>
      <c r="F2717" s="14"/>
      <c r="G2717" s="15">
        <f>IF(OR($B2717="",$D2717=""),"",IF($F2717&lt;&gt;"",$F2717,IFERROR(IF($D2717="In",INDEX('Products'!$E$6:$E$505,MATCH($B2717,'Products'!$A$6:$A$505,0)),INDEX('Products'!$F$6:$F$505,MATCH($B2717,'Products'!$A$6:$A$505,0))),"")))</f>
      </c>
      <c r="H2717" s="15">
        <f>IF(OR($E2717="",$G2717=""),"",$E2717*$G2717)</f>
      </c>
      <c r="I2717" s="15">
        <f>IF(AND($D2717="Out",$E2717&lt;&gt;"",$G2717&lt;&gt;""),$E2717*($G2717-IFERROR(INDEX('Products'!$E$6:$E$505,MATCH($B2717,'Products'!$A$6:$A$505,0)),0)),"")</f>
      </c>
      <c r="J2717" s="12"/>
    </row>
    <row r="2718" spans="1:10" x14ac:dyDescent="0.25">
      <c r="A2718" s="17"/>
      <c r="B2718" s="12"/>
      <c r="C2718" s="16">
        <f>IF($B2718="","",IFERROR(INDEX('Products'!$B$6:$B$505,MATCH($B2718,'Products'!$A$6:$A$505,0)),"Unknown code"))</f>
      </c>
      <c r="D2718" s="12"/>
      <c r="E2718" s="14"/>
      <c r="F2718" s="14"/>
      <c r="G2718" s="15">
        <f>IF(OR($B2718="",$D2718=""),"",IF($F2718&lt;&gt;"",$F2718,IFERROR(IF($D2718="In",INDEX('Products'!$E$6:$E$505,MATCH($B2718,'Products'!$A$6:$A$505,0)),INDEX('Products'!$F$6:$F$505,MATCH($B2718,'Products'!$A$6:$A$505,0))),"")))</f>
      </c>
      <c r="H2718" s="15">
        <f>IF(OR($E2718="",$G2718=""),"",$E2718*$G2718)</f>
      </c>
      <c r="I2718" s="15">
        <f>IF(AND($D2718="Out",$E2718&lt;&gt;"",$G2718&lt;&gt;""),$E2718*($G2718-IFERROR(INDEX('Products'!$E$6:$E$505,MATCH($B2718,'Products'!$A$6:$A$505,0)),0)),"")</f>
      </c>
      <c r="J2718" s="12"/>
    </row>
    <row r="2719" spans="1:10" x14ac:dyDescent="0.25">
      <c r="A2719" s="17"/>
      <c r="B2719" s="12"/>
      <c r="C2719" s="16">
        <f>IF($B2719="","",IFERROR(INDEX('Products'!$B$6:$B$505,MATCH($B2719,'Products'!$A$6:$A$505,0)),"Unknown code"))</f>
      </c>
      <c r="D2719" s="12"/>
      <c r="E2719" s="14"/>
      <c r="F2719" s="14"/>
      <c r="G2719" s="15">
        <f>IF(OR($B2719="",$D2719=""),"",IF($F2719&lt;&gt;"",$F2719,IFERROR(IF($D2719="In",INDEX('Products'!$E$6:$E$505,MATCH($B2719,'Products'!$A$6:$A$505,0)),INDEX('Products'!$F$6:$F$505,MATCH($B2719,'Products'!$A$6:$A$505,0))),"")))</f>
      </c>
      <c r="H2719" s="15">
        <f>IF(OR($E2719="",$G2719=""),"",$E2719*$G2719)</f>
      </c>
      <c r="I2719" s="15">
        <f>IF(AND($D2719="Out",$E2719&lt;&gt;"",$G2719&lt;&gt;""),$E2719*($G2719-IFERROR(INDEX('Products'!$E$6:$E$505,MATCH($B2719,'Products'!$A$6:$A$505,0)),0)),"")</f>
      </c>
      <c r="J2719" s="12"/>
    </row>
    <row r="2720" spans="1:10" x14ac:dyDescent="0.25">
      <c r="A2720" s="17"/>
      <c r="B2720" s="12"/>
      <c r="C2720" s="16">
        <f>IF($B2720="","",IFERROR(INDEX('Products'!$B$6:$B$505,MATCH($B2720,'Products'!$A$6:$A$505,0)),"Unknown code"))</f>
      </c>
      <c r="D2720" s="12"/>
      <c r="E2720" s="14"/>
      <c r="F2720" s="14"/>
      <c r="G2720" s="15">
        <f>IF(OR($B2720="",$D2720=""),"",IF($F2720&lt;&gt;"",$F2720,IFERROR(IF($D2720="In",INDEX('Products'!$E$6:$E$505,MATCH($B2720,'Products'!$A$6:$A$505,0)),INDEX('Products'!$F$6:$F$505,MATCH($B2720,'Products'!$A$6:$A$505,0))),"")))</f>
      </c>
      <c r="H2720" s="15">
        <f>IF(OR($E2720="",$G2720=""),"",$E2720*$G2720)</f>
      </c>
      <c r="I2720" s="15">
        <f>IF(AND($D2720="Out",$E2720&lt;&gt;"",$G2720&lt;&gt;""),$E2720*($G2720-IFERROR(INDEX('Products'!$E$6:$E$505,MATCH($B2720,'Products'!$A$6:$A$505,0)),0)),"")</f>
      </c>
      <c r="J2720" s="12"/>
    </row>
    <row r="2721" spans="1:10" x14ac:dyDescent="0.25">
      <c r="A2721" s="17"/>
      <c r="B2721" s="12"/>
      <c r="C2721" s="16">
        <f>IF($B2721="","",IFERROR(INDEX('Products'!$B$6:$B$505,MATCH($B2721,'Products'!$A$6:$A$505,0)),"Unknown code"))</f>
      </c>
      <c r="D2721" s="12"/>
      <c r="E2721" s="14"/>
      <c r="F2721" s="14"/>
      <c r="G2721" s="15">
        <f>IF(OR($B2721="",$D2721=""),"",IF($F2721&lt;&gt;"",$F2721,IFERROR(IF($D2721="In",INDEX('Products'!$E$6:$E$505,MATCH($B2721,'Products'!$A$6:$A$505,0)),INDEX('Products'!$F$6:$F$505,MATCH($B2721,'Products'!$A$6:$A$505,0))),"")))</f>
      </c>
      <c r="H2721" s="15">
        <f>IF(OR($E2721="",$G2721=""),"",$E2721*$G2721)</f>
      </c>
      <c r="I2721" s="15">
        <f>IF(AND($D2721="Out",$E2721&lt;&gt;"",$G2721&lt;&gt;""),$E2721*($G2721-IFERROR(INDEX('Products'!$E$6:$E$505,MATCH($B2721,'Products'!$A$6:$A$505,0)),0)),"")</f>
      </c>
      <c r="J2721" s="12"/>
    </row>
    <row r="2722" spans="1:10" x14ac:dyDescent="0.25">
      <c r="A2722" s="17"/>
      <c r="B2722" s="12"/>
      <c r="C2722" s="16">
        <f>IF($B2722="","",IFERROR(INDEX('Products'!$B$6:$B$505,MATCH($B2722,'Products'!$A$6:$A$505,0)),"Unknown code"))</f>
      </c>
      <c r="D2722" s="12"/>
      <c r="E2722" s="14"/>
      <c r="F2722" s="14"/>
      <c r="G2722" s="15">
        <f>IF(OR($B2722="",$D2722=""),"",IF($F2722&lt;&gt;"",$F2722,IFERROR(IF($D2722="In",INDEX('Products'!$E$6:$E$505,MATCH($B2722,'Products'!$A$6:$A$505,0)),INDEX('Products'!$F$6:$F$505,MATCH($B2722,'Products'!$A$6:$A$505,0))),"")))</f>
      </c>
      <c r="H2722" s="15">
        <f>IF(OR($E2722="",$G2722=""),"",$E2722*$G2722)</f>
      </c>
      <c r="I2722" s="15">
        <f>IF(AND($D2722="Out",$E2722&lt;&gt;"",$G2722&lt;&gt;""),$E2722*($G2722-IFERROR(INDEX('Products'!$E$6:$E$505,MATCH($B2722,'Products'!$A$6:$A$505,0)),0)),"")</f>
      </c>
      <c r="J2722" s="12"/>
    </row>
    <row r="2723" spans="1:10" x14ac:dyDescent="0.25">
      <c r="A2723" s="17"/>
      <c r="B2723" s="12"/>
      <c r="C2723" s="16">
        <f>IF($B2723="","",IFERROR(INDEX('Products'!$B$6:$B$505,MATCH($B2723,'Products'!$A$6:$A$505,0)),"Unknown code"))</f>
      </c>
      <c r="D2723" s="12"/>
      <c r="E2723" s="14"/>
      <c r="F2723" s="14"/>
      <c r="G2723" s="15">
        <f>IF(OR($B2723="",$D2723=""),"",IF($F2723&lt;&gt;"",$F2723,IFERROR(IF($D2723="In",INDEX('Products'!$E$6:$E$505,MATCH($B2723,'Products'!$A$6:$A$505,0)),INDEX('Products'!$F$6:$F$505,MATCH($B2723,'Products'!$A$6:$A$505,0))),"")))</f>
      </c>
      <c r="H2723" s="15">
        <f>IF(OR($E2723="",$G2723=""),"",$E2723*$G2723)</f>
      </c>
      <c r="I2723" s="15">
        <f>IF(AND($D2723="Out",$E2723&lt;&gt;"",$G2723&lt;&gt;""),$E2723*($G2723-IFERROR(INDEX('Products'!$E$6:$E$505,MATCH($B2723,'Products'!$A$6:$A$505,0)),0)),"")</f>
      </c>
      <c r="J2723" s="12"/>
    </row>
    <row r="2724" spans="1:10" x14ac:dyDescent="0.25">
      <c r="A2724" s="17"/>
      <c r="B2724" s="12"/>
      <c r="C2724" s="16">
        <f>IF($B2724="","",IFERROR(INDEX('Products'!$B$6:$B$505,MATCH($B2724,'Products'!$A$6:$A$505,0)),"Unknown code"))</f>
      </c>
      <c r="D2724" s="12"/>
      <c r="E2724" s="14"/>
      <c r="F2724" s="14"/>
      <c r="G2724" s="15">
        <f>IF(OR($B2724="",$D2724=""),"",IF($F2724&lt;&gt;"",$F2724,IFERROR(IF($D2724="In",INDEX('Products'!$E$6:$E$505,MATCH($B2724,'Products'!$A$6:$A$505,0)),INDEX('Products'!$F$6:$F$505,MATCH($B2724,'Products'!$A$6:$A$505,0))),"")))</f>
      </c>
      <c r="H2724" s="15">
        <f>IF(OR($E2724="",$G2724=""),"",$E2724*$G2724)</f>
      </c>
      <c r="I2724" s="15">
        <f>IF(AND($D2724="Out",$E2724&lt;&gt;"",$G2724&lt;&gt;""),$E2724*($G2724-IFERROR(INDEX('Products'!$E$6:$E$505,MATCH($B2724,'Products'!$A$6:$A$505,0)),0)),"")</f>
      </c>
      <c r="J2724" s="12"/>
    </row>
    <row r="2725" spans="1:10" x14ac:dyDescent="0.25">
      <c r="A2725" s="17"/>
      <c r="B2725" s="12"/>
      <c r="C2725" s="16">
        <f>IF($B2725="","",IFERROR(INDEX('Products'!$B$6:$B$505,MATCH($B2725,'Products'!$A$6:$A$505,0)),"Unknown code"))</f>
      </c>
      <c r="D2725" s="12"/>
      <c r="E2725" s="14"/>
      <c r="F2725" s="14"/>
      <c r="G2725" s="15">
        <f>IF(OR($B2725="",$D2725=""),"",IF($F2725&lt;&gt;"",$F2725,IFERROR(IF($D2725="In",INDEX('Products'!$E$6:$E$505,MATCH($B2725,'Products'!$A$6:$A$505,0)),INDEX('Products'!$F$6:$F$505,MATCH($B2725,'Products'!$A$6:$A$505,0))),"")))</f>
      </c>
      <c r="H2725" s="15">
        <f>IF(OR($E2725="",$G2725=""),"",$E2725*$G2725)</f>
      </c>
      <c r="I2725" s="15">
        <f>IF(AND($D2725="Out",$E2725&lt;&gt;"",$G2725&lt;&gt;""),$E2725*($G2725-IFERROR(INDEX('Products'!$E$6:$E$505,MATCH($B2725,'Products'!$A$6:$A$505,0)),0)),"")</f>
      </c>
      <c r="J2725" s="12"/>
    </row>
    <row r="2726" spans="1:10" x14ac:dyDescent="0.25">
      <c r="A2726" s="17"/>
      <c r="B2726" s="12"/>
      <c r="C2726" s="16">
        <f>IF($B2726="","",IFERROR(INDEX('Products'!$B$6:$B$505,MATCH($B2726,'Products'!$A$6:$A$505,0)),"Unknown code"))</f>
      </c>
      <c r="D2726" s="12"/>
      <c r="E2726" s="14"/>
      <c r="F2726" s="14"/>
      <c r="G2726" s="15">
        <f>IF(OR($B2726="",$D2726=""),"",IF($F2726&lt;&gt;"",$F2726,IFERROR(IF($D2726="In",INDEX('Products'!$E$6:$E$505,MATCH($B2726,'Products'!$A$6:$A$505,0)),INDEX('Products'!$F$6:$F$505,MATCH($B2726,'Products'!$A$6:$A$505,0))),"")))</f>
      </c>
      <c r="H2726" s="15">
        <f>IF(OR($E2726="",$G2726=""),"",$E2726*$G2726)</f>
      </c>
      <c r="I2726" s="15">
        <f>IF(AND($D2726="Out",$E2726&lt;&gt;"",$G2726&lt;&gt;""),$E2726*($G2726-IFERROR(INDEX('Products'!$E$6:$E$505,MATCH($B2726,'Products'!$A$6:$A$505,0)),0)),"")</f>
      </c>
      <c r="J2726" s="12"/>
    </row>
    <row r="2727" spans="1:10" x14ac:dyDescent="0.25">
      <c r="A2727" s="17"/>
      <c r="B2727" s="12"/>
      <c r="C2727" s="16">
        <f>IF($B2727="","",IFERROR(INDEX('Products'!$B$6:$B$505,MATCH($B2727,'Products'!$A$6:$A$505,0)),"Unknown code"))</f>
      </c>
      <c r="D2727" s="12"/>
      <c r="E2727" s="14"/>
      <c r="F2727" s="14"/>
      <c r="G2727" s="15">
        <f>IF(OR($B2727="",$D2727=""),"",IF($F2727&lt;&gt;"",$F2727,IFERROR(IF($D2727="In",INDEX('Products'!$E$6:$E$505,MATCH($B2727,'Products'!$A$6:$A$505,0)),INDEX('Products'!$F$6:$F$505,MATCH($B2727,'Products'!$A$6:$A$505,0))),"")))</f>
      </c>
      <c r="H2727" s="15">
        <f>IF(OR($E2727="",$G2727=""),"",$E2727*$G2727)</f>
      </c>
      <c r="I2727" s="15">
        <f>IF(AND($D2727="Out",$E2727&lt;&gt;"",$G2727&lt;&gt;""),$E2727*($G2727-IFERROR(INDEX('Products'!$E$6:$E$505,MATCH($B2727,'Products'!$A$6:$A$505,0)),0)),"")</f>
      </c>
      <c r="J2727" s="12"/>
    </row>
    <row r="2728" spans="1:10" x14ac:dyDescent="0.25">
      <c r="A2728" s="17"/>
      <c r="B2728" s="12"/>
      <c r="C2728" s="16">
        <f>IF($B2728="","",IFERROR(INDEX('Products'!$B$6:$B$505,MATCH($B2728,'Products'!$A$6:$A$505,0)),"Unknown code"))</f>
      </c>
      <c r="D2728" s="12"/>
      <c r="E2728" s="14"/>
      <c r="F2728" s="14"/>
      <c r="G2728" s="15">
        <f>IF(OR($B2728="",$D2728=""),"",IF($F2728&lt;&gt;"",$F2728,IFERROR(IF($D2728="In",INDEX('Products'!$E$6:$E$505,MATCH($B2728,'Products'!$A$6:$A$505,0)),INDEX('Products'!$F$6:$F$505,MATCH($B2728,'Products'!$A$6:$A$505,0))),"")))</f>
      </c>
      <c r="H2728" s="15">
        <f>IF(OR($E2728="",$G2728=""),"",$E2728*$G2728)</f>
      </c>
      <c r="I2728" s="15">
        <f>IF(AND($D2728="Out",$E2728&lt;&gt;"",$G2728&lt;&gt;""),$E2728*($G2728-IFERROR(INDEX('Products'!$E$6:$E$505,MATCH($B2728,'Products'!$A$6:$A$505,0)),0)),"")</f>
      </c>
      <c r="J2728" s="12"/>
    </row>
    <row r="2729" spans="1:10" x14ac:dyDescent="0.25">
      <c r="A2729" s="17"/>
      <c r="B2729" s="12"/>
      <c r="C2729" s="16">
        <f>IF($B2729="","",IFERROR(INDEX('Products'!$B$6:$B$505,MATCH($B2729,'Products'!$A$6:$A$505,0)),"Unknown code"))</f>
      </c>
      <c r="D2729" s="12"/>
      <c r="E2729" s="14"/>
      <c r="F2729" s="14"/>
      <c r="G2729" s="15">
        <f>IF(OR($B2729="",$D2729=""),"",IF($F2729&lt;&gt;"",$F2729,IFERROR(IF($D2729="In",INDEX('Products'!$E$6:$E$505,MATCH($B2729,'Products'!$A$6:$A$505,0)),INDEX('Products'!$F$6:$F$505,MATCH($B2729,'Products'!$A$6:$A$505,0))),"")))</f>
      </c>
      <c r="H2729" s="15">
        <f>IF(OR($E2729="",$G2729=""),"",$E2729*$G2729)</f>
      </c>
      <c r="I2729" s="15">
        <f>IF(AND($D2729="Out",$E2729&lt;&gt;"",$G2729&lt;&gt;""),$E2729*($G2729-IFERROR(INDEX('Products'!$E$6:$E$505,MATCH($B2729,'Products'!$A$6:$A$505,0)),0)),"")</f>
      </c>
      <c r="J2729" s="12"/>
    </row>
    <row r="2730" spans="1:10" x14ac:dyDescent="0.25">
      <c r="A2730" s="17"/>
      <c r="B2730" s="12"/>
      <c r="C2730" s="16">
        <f>IF($B2730="","",IFERROR(INDEX('Products'!$B$6:$B$505,MATCH($B2730,'Products'!$A$6:$A$505,0)),"Unknown code"))</f>
      </c>
      <c r="D2730" s="12"/>
      <c r="E2730" s="14"/>
      <c r="F2730" s="14"/>
      <c r="G2730" s="15">
        <f>IF(OR($B2730="",$D2730=""),"",IF($F2730&lt;&gt;"",$F2730,IFERROR(IF($D2730="In",INDEX('Products'!$E$6:$E$505,MATCH($B2730,'Products'!$A$6:$A$505,0)),INDEX('Products'!$F$6:$F$505,MATCH($B2730,'Products'!$A$6:$A$505,0))),"")))</f>
      </c>
      <c r="H2730" s="15">
        <f>IF(OR($E2730="",$G2730=""),"",$E2730*$G2730)</f>
      </c>
      <c r="I2730" s="15">
        <f>IF(AND($D2730="Out",$E2730&lt;&gt;"",$G2730&lt;&gt;""),$E2730*($G2730-IFERROR(INDEX('Products'!$E$6:$E$505,MATCH($B2730,'Products'!$A$6:$A$505,0)),0)),"")</f>
      </c>
      <c r="J2730" s="12"/>
    </row>
    <row r="2731" spans="1:10" x14ac:dyDescent="0.25">
      <c r="A2731" s="17"/>
      <c r="B2731" s="12"/>
      <c r="C2731" s="16">
        <f>IF($B2731="","",IFERROR(INDEX('Products'!$B$6:$B$505,MATCH($B2731,'Products'!$A$6:$A$505,0)),"Unknown code"))</f>
      </c>
      <c r="D2731" s="12"/>
      <c r="E2731" s="14"/>
      <c r="F2731" s="14"/>
      <c r="G2731" s="15">
        <f>IF(OR($B2731="",$D2731=""),"",IF($F2731&lt;&gt;"",$F2731,IFERROR(IF($D2731="In",INDEX('Products'!$E$6:$E$505,MATCH($B2731,'Products'!$A$6:$A$505,0)),INDEX('Products'!$F$6:$F$505,MATCH($B2731,'Products'!$A$6:$A$505,0))),"")))</f>
      </c>
      <c r="H2731" s="15">
        <f>IF(OR($E2731="",$G2731=""),"",$E2731*$G2731)</f>
      </c>
      <c r="I2731" s="15">
        <f>IF(AND($D2731="Out",$E2731&lt;&gt;"",$G2731&lt;&gt;""),$E2731*($G2731-IFERROR(INDEX('Products'!$E$6:$E$505,MATCH($B2731,'Products'!$A$6:$A$505,0)),0)),"")</f>
      </c>
      <c r="J2731" s="12"/>
    </row>
    <row r="2732" spans="1:10" x14ac:dyDescent="0.25">
      <c r="A2732" s="17"/>
      <c r="B2732" s="12"/>
      <c r="C2732" s="16">
        <f>IF($B2732="","",IFERROR(INDEX('Products'!$B$6:$B$505,MATCH($B2732,'Products'!$A$6:$A$505,0)),"Unknown code"))</f>
      </c>
      <c r="D2732" s="12"/>
      <c r="E2732" s="14"/>
      <c r="F2732" s="14"/>
      <c r="G2732" s="15">
        <f>IF(OR($B2732="",$D2732=""),"",IF($F2732&lt;&gt;"",$F2732,IFERROR(IF($D2732="In",INDEX('Products'!$E$6:$E$505,MATCH($B2732,'Products'!$A$6:$A$505,0)),INDEX('Products'!$F$6:$F$505,MATCH($B2732,'Products'!$A$6:$A$505,0))),"")))</f>
      </c>
      <c r="H2732" s="15">
        <f>IF(OR($E2732="",$G2732=""),"",$E2732*$G2732)</f>
      </c>
      <c r="I2732" s="15">
        <f>IF(AND($D2732="Out",$E2732&lt;&gt;"",$G2732&lt;&gt;""),$E2732*($G2732-IFERROR(INDEX('Products'!$E$6:$E$505,MATCH($B2732,'Products'!$A$6:$A$505,0)),0)),"")</f>
      </c>
      <c r="J2732" s="12"/>
    </row>
    <row r="2733" spans="1:10" x14ac:dyDescent="0.25">
      <c r="A2733" s="17"/>
      <c r="B2733" s="12"/>
      <c r="C2733" s="16">
        <f>IF($B2733="","",IFERROR(INDEX('Products'!$B$6:$B$505,MATCH($B2733,'Products'!$A$6:$A$505,0)),"Unknown code"))</f>
      </c>
      <c r="D2733" s="12"/>
      <c r="E2733" s="14"/>
      <c r="F2733" s="14"/>
      <c r="G2733" s="15">
        <f>IF(OR($B2733="",$D2733=""),"",IF($F2733&lt;&gt;"",$F2733,IFERROR(IF($D2733="In",INDEX('Products'!$E$6:$E$505,MATCH($B2733,'Products'!$A$6:$A$505,0)),INDEX('Products'!$F$6:$F$505,MATCH($B2733,'Products'!$A$6:$A$505,0))),"")))</f>
      </c>
      <c r="H2733" s="15">
        <f>IF(OR($E2733="",$G2733=""),"",$E2733*$G2733)</f>
      </c>
      <c r="I2733" s="15">
        <f>IF(AND($D2733="Out",$E2733&lt;&gt;"",$G2733&lt;&gt;""),$E2733*($G2733-IFERROR(INDEX('Products'!$E$6:$E$505,MATCH($B2733,'Products'!$A$6:$A$505,0)),0)),"")</f>
      </c>
      <c r="J2733" s="12"/>
    </row>
    <row r="2734" spans="1:10" x14ac:dyDescent="0.25">
      <c r="A2734" s="17"/>
      <c r="B2734" s="12"/>
      <c r="C2734" s="16">
        <f>IF($B2734="","",IFERROR(INDEX('Products'!$B$6:$B$505,MATCH($B2734,'Products'!$A$6:$A$505,0)),"Unknown code"))</f>
      </c>
      <c r="D2734" s="12"/>
      <c r="E2734" s="14"/>
      <c r="F2734" s="14"/>
      <c r="G2734" s="15">
        <f>IF(OR($B2734="",$D2734=""),"",IF($F2734&lt;&gt;"",$F2734,IFERROR(IF($D2734="In",INDEX('Products'!$E$6:$E$505,MATCH($B2734,'Products'!$A$6:$A$505,0)),INDEX('Products'!$F$6:$F$505,MATCH($B2734,'Products'!$A$6:$A$505,0))),"")))</f>
      </c>
      <c r="H2734" s="15">
        <f>IF(OR($E2734="",$G2734=""),"",$E2734*$G2734)</f>
      </c>
      <c r="I2734" s="15">
        <f>IF(AND($D2734="Out",$E2734&lt;&gt;"",$G2734&lt;&gt;""),$E2734*($G2734-IFERROR(INDEX('Products'!$E$6:$E$505,MATCH($B2734,'Products'!$A$6:$A$505,0)),0)),"")</f>
      </c>
      <c r="J2734" s="12"/>
    </row>
    <row r="2735" spans="1:10" x14ac:dyDescent="0.25">
      <c r="A2735" s="17"/>
      <c r="B2735" s="12"/>
      <c r="C2735" s="16">
        <f>IF($B2735="","",IFERROR(INDEX('Products'!$B$6:$B$505,MATCH($B2735,'Products'!$A$6:$A$505,0)),"Unknown code"))</f>
      </c>
      <c r="D2735" s="12"/>
      <c r="E2735" s="14"/>
      <c r="F2735" s="14"/>
      <c r="G2735" s="15">
        <f>IF(OR($B2735="",$D2735=""),"",IF($F2735&lt;&gt;"",$F2735,IFERROR(IF($D2735="In",INDEX('Products'!$E$6:$E$505,MATCH($B2735,'Products'!$A$6:$A$505,0)),INDEX('Products'!$F$6:$F$505,MATCH($B2735,'Products'!$A$6:$A$505,0))),"")))</f>
      </c>
      <c r="H2735" s="15">
        <f>IF(OR($E2735="",$G2735=""),"",$E2735*$G2735)</f>
      </c>
      <c r="I2735" s="15">
        <f>IF(AND($D2735="Out",$E2735&lt;&gt;"",$G2735&lt;&gt;""),$E2735*($G2735-IFERROR(INDEX('Products'!$E$6:$E$505,MATCH($B2735,'Products'!$A$6:$A$505,0)),0)),"")</f>
      </c>
      <c r="J2735" s="12"/>
    </row>
    <row r="2736" spans="1:10" x14ac:dyDescent="0.25">
      <c r="A2736" s="17"/>
      <c r="B2736" s="12"/>
      <c r="C2736" s="16">
        <f>IF($B2736="","",IFERROR(INDEX('Products'!$B$6:$B$505,MATCH($B2736,'Products'!$A$6:$A$505,0)),"Unknown code"))</f>
      </c>
      <c r="D2736" s="12"/>
      <c r="E2736" s="14"/>
      <c r="F2736" s="14"/>
      <c r="G2736" s="15">
        <f>IF(OR($B2736="",$D2736=""),"",IF($F2736&lt;&gt;"",$F2736,IFERROR(IF($D2736="In",INDEX('Products'!$E$6:$E$505,MATCH($B2736,'Products'!$A$6:$A$505,0)),INDEX('Products'!$F$6:$F$505,MATCH($B2736,'Products'!$A$6:$A$505,0))),"")))</f>
      </c>
      <c r="H2736" s="15">
        <f>IF(OR($E2736="",$G2736=""),"",$E2736*$G2736)</f>
      </c>
      <c r="I2736" s="15">
        <f>IF(AND($D2736="Out",$E2736&lt;&gt;"",$G2736&lt;&gt;""),$E2736*($G2736-IFERROR(INDEX('Products'!$E$6:$E$505,MATCH($B2736,'Products'!$A$6:$A$505,0)),0)),"")</f>
      </c>
      <c r="J2736" s="12"/>
    </row>
    <row r="2737" spans="1:10" x14ac:dyDescent="0.25">
      <c r="A2737" s="17"/>
      <c r="B2737" s="12"/>
      <c r="C2737" s="16">
        <f>IF($B2737="","",IFERROR(INDEX('Products'!$B$6:$B$505,MATCH($B2737,'Products'!$A$6:$A$505,0)),"Unknown code"))</f>
      </c>
      <c r="D2737" s="12"/>
      <c r="E2737" s="14"/>
      <c r="F2737" s="14"/>
      <c r="G2737" s="15">
        <f>IF(OR($B2737="",$D2737=""),"",IF($F2737&lt;&gt;"",$F2737,IFERROR(IF($D2737="In",INDEX('Products'!$E$6:$E$505,MATCH($B2737,'Products'!$A$6:$A$505,0)),INDEX('Products'!$F$6:$F$505,MATCH($B2737,'Products'!$A$6:$A$505,0))),"")))</f>
      </c>
      <c r="H2737" s="15">
        <f>IF(OR($E2737="",$G2737=""),"",$E2737*$G2737)</f>
      </c>
      <c r="I2737" s="15">
        <f>IF(AND($D2737="Out",$E2737&lt;&gt;"",$G2737&lt;&gt;""),$E2737*($G2737-IFERROR(INDEX('Products'!$E$6:$E$505,MATCH($B2737,'Products'!$A$6:$A$505,0)),0)),"")</f>
      </c>
      <c r="J2737" s="12"/>
    </row>
    <row r="2738" spans="1:10" x14ac:dyDescent="0.25">
      <c r="A2738" s="17"/>
      <c r="B2738" s="12"/>
      <c r="C2738" s="16">
        <f>IF($B2738="","",IFERROR(INDEX('Products'!$B$6:$B$505,MATCH($B2738,'Products'!$A$6:$A$505,0)),"Unknown code"))</f>
      </c>
      <c r="D2738" s="12"/>
      <c r="E2738" s="14"/>
      <c r="F2738" s="14"/>
      <c r="G2738" s="15">
        <f>IF(OR($B2738="",$D2738=""),"",IF($F2738&lt;&gt;"",$F2738,IFERROR(IF($D2738="In",INDEX('Products'!$E$6:$E$505,MATCH($B2738,'Products'!$A$6:$A$505,0)),INDEX('Products'!$F$6:$F$505,MATCH($B2738,'Products'!$A$6:$A$505,0))),"")))</f>
      </c>
      <c r="H2738" s="15">
        <f>IF(OR($E2738="",$G2738=""),"",$E2738*$G2738)</f>
      </c>
      <c r="I2738" s="15">
        <f>IF(AND($D2738="Out",$E2738&lt;&gt;"",$G2738&lt;&gt;""),$E2738*($G2738-IFERROR(INDEX('Products'!$E$6:$E$505,MATCH($B2738,'Products'!$A$6:$A$505,0)),0)),"")</f>
      </c>
      <c r="J2738" s="12"/>
    </row>
    <row r="2739" spans="1:10" x14ac:dyDescent="0.25">
      <c r="A2739" s="17"/>
      <c r="B2739" s="12"/>
      <c r="C2739" s="16">
        <f>IF($B2739="","",IFERROR(INDEX('Products'!$B$6:$B$505,MATCH($B2739,'Products'!$A$6:$A$505,0)),"Unknown code"))</f>
      </c>
      <c r="D2739" s="12"/>
      <c r="E2739" s="14"/>
      <c r="F2739" s="14"/>
      <c r="G2739" s="15">
        <f>IF(OR($B2739="",$D2739=""),"",IF($F2739&lt;&gt;"",$F2739,IFERROR(IF($D2739="In",INDEX('Products'!$E$6:$E$505,MATCH($B2739,'Products'!$A$6:$A$505,0)),INDEX('Products'!$F$6:$F$505,MATCH($B2739,'Products'!$A$6:$A$505,0))),"")))</f>
      </c>
      <c r="H2739" s="15">
        <f>IF(OR($E2739="",$G2739=""),"",$E2739*$G2739)</f>
      </c>
      <c r="I2739" s="15">
        <f>IF(AND($D2739="Out",$E2739&lt;&gt;"",$G2739&lt;&gt;""),$E2739*($G2739-IFERROR(INDEX('Products'!$E$6:$E$505,MATCH($B2739,'Products'!$A$6:$A$505,0)),0)),"")</f>
      </c>
      <c r="J2739" s="12"/>
    </row>
    <row r="2740" spans="1:10" x14ac:dyDescent="0.25">
      <c r="A2740" s="17"/>
      <c r="B2740" s="12"/>
      <c r="C2740" s="16">
        <f>IF($B2740="","",IFERROR(INDEX('Products'!$B$6:$B$505,MATCH($B2740,'Products'!$A$6:$A$505,0)),"Unknown code"))</f>
      </c>
      <c r="D2740" s="12"/>
      <c r="E2740" s="14"/>
      <c r="F2740" s="14"/>
      <c r="G2740" s="15">
        <f>IF(OR($B2740="",$D2740=""),"",IF($F2740&lt;&gt;"",$F2740,IFERROR(IF($D2740="In",INDEX('Products'!$E$6:$E$505,MATCH($B2740,'Products'!$A$6:$A$505,0)),INDEX('Products'!$F$6:$F$505,MATCH($B2740,'Products'!$A$6:$A$505,0))),"")))</f>
      </c>
      <c r="H2740" s="15">
        <f>IF(OR($E2740="",$G2740=""),"",$E2740*$G2740)</f>
      </c>
      <c r="I2740" s="15">
        <f>IF(AND($D2740="Out",$E2740&lt;&gt;"",$G2740&lt;&gt;""),$E2740*($G2740-IFERROR(INDEX('Products'!$E$6:$E$505,MATCH($B2740,'Products'!$A$6:$A$505,0)),0)),"")</f>
      </c>
      <c r="J2740" s="12"/>
    </row>
    <row r="2741" spans="1:10" x14ac:dyDescent="0.25">
      <c r="A2741" s="17"/>
      <c r="B2741" s="12"/>
      <c r="C2741" s="16">
        <f>IF($B2741="","",IFERROR(INDEX('Products'!$B$6:$B$505,MATCH($B2741,'Products'!$A$6:$A$505,0)),"Unknown code"))</f>
      </c>
      <c r="D2741" s="12"/>
      <c r="E2741" s="14"/>
      <c r="F2741" s="14"/>
      <c r="G2741" s="15">
        <f>IF(OR($B2741="",$D2741=""),"",IF($F2741&lt;&gt;"",$F2741,IFERROR(IF($D2741="In",INDEX('Products'!$E$6:$E$505,MATCH($B2741,'Products'!$A$6:$A$505,0)),INDEX('Products'!$F$6:$F$505,MATCH($B2741,'Products'!$A$6:$A$505,0))),"")))</f>
      </c>
      <c r="H2741" s="15">
        <f>IF(OR($E2741="",$G2741=""),"",$E2741*$G2741)</f>
      </c>
      <c r="I2741" s="15">
        <f>IF(AND($D2741="Out",$E2741&lt;&gt;"",$G2741&lt;&gt;""),$E2741*($G2741-IFERROR(INDEX('Products'!$E$6:$E$505,MATCH($B2741,'Products'!$A$6:$A$505,0)),0)),"")</f>
      </c>
      <c r="J2741" s="12"/>
    </row>
    <row r="2742" spans="1:10" x14ac:dyDescent="0.25">
      <c r="A2742" s="17"/>
      <c r="B2742" s="12"/>
      <c r="C2742" s="16">
        <f>IF($B2742="","",IFERROR(INDEX('Products'!$B$6:$B$505,MATCH($B2742,'Products'!$A$6:$A$505,0)),"Unknown code"))</f>
      </c>
      <c r="D2742" s="12"/>
      <c r="E2742" s="14"/>
      <c r="F2742" s="14"/>
      <c r="G2742" s="15">
        <f>IF(OR($B2742="",$D2742=""),"",IF($F2742&lt;&gt;"",$F2742,IFERROR(IF($D2742="In",INDEX('Products'!$E$6:$E$505,MATCH($B2742,'Products'!$A$6:$A$505,0)),INDEX('Products'!$F$6:$F$505,MATCH($B2742,'Products'!$A$6:$A$505,0))),"")))</f>
      </c>
      <c r="H2742" s="15">
        <f>IF(OR($E2742="",$G2742=""),"",$E2742*$G2742)</f>
      </c>
      <c r="I2742" s="15">
        <f>IF(AND($D2742="Out",$E2742&lt;&gt;"",$G2742&lt;&gt;""),$E2742*($G2742-IFERROR(INDEX('Products'!$E$6:$E$505,MATCH($B2742,'Products'!$A$6:$A$505,0)),0)),"")</f>
      </c>
      <c r="J2742" s="12"/>
    </row>
    <row r="2743" spans="1:10" x14ac:dyDescent="0.25">
      <c r="A2743" s="17"/>
      <c r="B2743" s="12"/>
      <c r="C2743" s="16">
        <f>IF($B2743="","",IFERROR(INDEX('Products'!$B$6:$B$505,MATCH($B2743,'Products'!$A$6:$A$505,0)),"Unknown code"))</f>
      </c>
      <c r="D2743" s="12"/>
      <c r="E2743" s="14"/>
      <c r="F2743" s="14"/>
      <c r="G2743" s="15">
        <f>IF(OR($B2743="",$D2743=""),"",IF($F2743&lt;&gt;"",$F2743,IFERROR(IF($D2743="In",INDEX('Products'!$E$6:$E$505,MATCH($B2743,'Products'!$A$6:$A$505,0)),INDEX('Products'!$F$6:$F$505,MATCH($B2743,'Products'!$A$6:$A$505,0))),"")))</f>
      </c>
      <c r="H2743" s="15">
        <f>IF(OR($E2743="",$G2743=""),"",$E2743*$G2743)</f>
      </c>
      <c r="I2743" s="15">
        <f>IF(AND($D2743="Out",$E2743&lt;&gt;"",$G2743&lt;&gt;""),$E2743*($G2743-IFERROR(INDEX('Products'!$E$6:$E$505,MATCH($B2743,'Products'!$A$6:$A$505,0)),0)),"")</f>
      </c>
      <c r="J2743" s="12"/>
    </row>
    <row r="2744" spans="1:10" x14ac:dyDescent="0.25">
      <c r="A2744" s="17"/>
      <c r="B2744" s="12"/>
      <c r="C2744" s="16">
        <f>IF($B2744="","",IFERROR(INDEX('Products'!$B$6:$B$505,MATCH($B2744,'Products'!$A$6:$A$505,0)),"Unknown code"))</f>
      </c>
      <c r="D2744" s="12"/>
      <c r="E2744" s="14"/>
      <c r="F2744" s="14"/>
      <c r="G2744" s="15">
        <f>IF(OR($B2744="",$D2744=""),"",IF($F2744&lt;&gt;"",$F2744,IFERROR(IF($D2744="In",INDEX('Products'!$E$6:$E$505,MATCH($B2744,'Products'!$A$6:$A$505,0)),INDEX('Products'!$F$6:$F$505,MATCH($B2744,'Products'!$A$6:$A$505,0))),"")))</f>
      </c>
      <c r="H2744" s="15">
        <f>IF(OR($E2744="",$G2744=""),"",$E2744*$G2744)</f>
      </c>
      <c r="I2744" s="15">
        <f>IF(AND($D2744="Out",$E2744&lt;&gt;"",$G2744&lt;&gt;""),$E2744*($G2744-IFERROR(INDEX('Products'!$E$6:$E$505,MATCH($B2744,'Products'!$A$6:$A$505,0)),0)),"")</f>
      </c>
      <c r="J2744" s="12"/>
    </row>
    <row r="2745" spans="1:10" x14ac:dyDescent="0.25">
      <c r="A2745" s="17"/>
      <c r="B2745" s="12"/>
      <c r="C2745" s="16">
        <f>IF($B2745="","",IFERROR(INDEX('Products'!$B$6:$B$505,MATCH($B2745,'Products'!$A$6:$A$505,0)),"Unknown code"))</f>
      </c>
      <c r="D2745" s="12"/>
      <c r="E2745" s="14"/>
      <c r="F2745" s="14"/>
      <c r="G2745" s="15">
        <f>IF(OR($B2745="",$D2745=""),"",IF($F2745&lt;&gt;"",$F2745,IFERROR(IF($D2745="In",INDEX('Products'!$E$6:$E$505,MATCH($B2745,'Products'!$A$6:$A$505,0)),INDEX('Products'!$F$6:$F$505,MATCH($B2745,'Products'!$A$6:$A$505,0))),"")))</f>
      </c>
      <c r="H2745" s="15">
        <f>IF(OR($E2745="",$G2745=""),"",$E2745*$G2745)</f>
      </c>
      <c r="I2745" s="15">
        <f>IF(AND($D2745="Out",$E2745&lt;&gt;"",$G2745&lt;&gt;""),$E2745*($G2745-IFERROR(INDEX('Products'!$E$6:$E$505,MATCH($B2745,'Products'!$A$6:$A$505,0)),0)),"")</f>
      </c>
      <c r="J2745" s="12"/>
    </row>
    <row r="2746" spans="1:10" x14ac:dyDescent="0.25">
      <c r="A2746" s="17"/>
      <c r="B2746" s="12"/>
      <c r="C2746" s="16">
        <f>IF($B2746="","",IFERROR(INDEX('Products'!$B$6:$B$505,MATCH($B2746,'Products'!$A$6:$A$505,0)),"Unknown code"))</f>
      </c>
      <c r="D2746" s="12"/>
      <c r="E2746" s="14"/>
      <c r="F2746" s="14"/>
      <c r="G2746" s="15">
        <f>IF(OR($B2746="",$D2746=""),"",IF($F2746&lt;&gt;"",$F2746,IFERROR(IF($D2746="In",INDEX('Products'!$E$6:$E$505,MATCH($B2746,'Products'!$A$6:$A$505,0)),INDEX('Products'!$F$6:$F$505,MATCH($B2746,'Products'!$A$6:$A$505,0))),"")))</f>
      </c>
      <c r="H2746" s="15">
        <f>IF(OR($E2746="",$G2746=""),"",$E2746*$G2746)</f>
      </c>
      <c r="I2746" s="15">
        <f>IF(AND($D2746="Out",$E2746&lt;&gt;"",$G2746&lt;&gt;""),$E2746*($G2746-IFERROR(INDEX('Products'!$E$6:$E$505,MATCH($B2746,'Products'!$A$6:$A$505,0)),0)),"")</f>
      </c>
      <c r="J2746" s="12"/>
    </row>
    <row r="2747" spans="1:10" x14ac:dyDescent="0.25">
      <c r="A2747" s="17"/>
      <c r="B2747" s="12"/>
      <c r="C2747" s="16">
        <f>IF($B2747="","",IFERROR(INDEX('Products'!$B$6:$B$505,MATCH($B2747,'Products'!$A$6:$A$505,0)),"Unknown code"))</f>
      </c>
      <c r="D2747" s="12"/>
      <c r="E2747" s="14"/>
      <c r="F2747" s="14"/>
      <c r="G2747" s="15">
        <f>IF(OR($B2747="",$D2747=""),"",IF($F2747&lt;&gt;"",$F2747,IFERROR(IF($D2747="In",INDEX('Products'!$E$6:$E$505,MATCH($B2747,'Products'!$A$6:$A$505,0)),INDEX('Products'!$F$6:$F$505,MATCH($B2747,'Products'!$A$6:$A$505,0))),"")))</f>
      </c>
      <c r="H2747" s="15">
        <f>IF(OR($E2747="",$G2747=""),"",$E2747*$G2747)</f>
      </c>
      <c r="I2747" s="15">
        <f>IF(AND($D2747="Out",$E2747&lt;&gt;"",$G2747&lt;&gt;""),$E2747*($G2747-IFERROR(INDEX('Products'!$E$6:$E$505,MATCH($B2747,'Products'!$A$6:$A$505,0)),0)),"")</f>
      </c>
      <c r="J2747" s="12"/>
    </row>
    <row r="2748" spans="1:10" x14ac:dyDescent="0.25">
      <c r="A2748" s="17"/>
      <c r="B2748" s="12"/>
      <c r="C2748" s="16">
        <f>IF($B2748="","",IFERROR(INDEX('Products'!$B$6:$B$505,MATCH($B2748,'Products'!$A$6:$A$505,0)),"Unknown code"))</f>
      </c>
      <c r="D2748" s="12"/>
      <c r="E2748" s="14"/>
      <c r="F2748" s="14"/>
      <c r="G2748" s="15">
        <f>IF(OR($B2748="",$D2748=""),"",IF($F2748&lt;&gt;"",$F2748,IFERROR(IF($D2748="In",INDEX('Products'!$E$6:$E$505,MATCH($B2748,'Products'!$A$6:$A$505,0)),INDEX('Products'!$F$6:$F$505,MATCH($B2748,'Products'!$A$6:$A$505,0))),"")))</f>
      </c>
      <c r="H2748" s="15">
        <f>IF(OR($E2748="",$G2748=""),"",$E2748*$G2748)</f>
      </c>
      <c r="I2748" s="15">
        <f>IF(AND($D2748="Out",$E2748&lt;&gt;"",$G2748&lt;&gt;""),$E2748*($G2748-IFERROR(INDEX('Products'!$E$6:$E$505,MATCH($B2748,'Products'!$A$6:$A$505,0)),0)),"")</f>
      </c>
      <c r="J2748" s="12"/>
    </row>
    <row r="2749" spans="1:10" x14ac:dyDescent="0.25">
      <c r="A2749" s="17"/>
      <c r="B2749" s="12"/>
      <c r="C2749" s="16">
        <f>IF($B2749="","",IFERROR(INDEX('Products'!$B$6:$B$505,MATCH($B2749,'Products'!$A$6:$A$505,0)),"Unknown code"))</f>
      </c>
      <c r="D2749" s="12"/>
      <c r="E2749" s="14"/>
      <c r="F2749" s="14"/>
      <c r="G2749" s="15">
        <f>IF(OR($B2749="",$D2749=""),"",IF($F2749&lt;&gt;"",$F2749,IFERROR(IF($D2749="In",INDEX('Products'!$E$6:$E$505,MATCH($B2749,'Products'!$A$6:$A$505,0)),INDEX('Products'!$F$6:$F$505,MATCH($B2749,'Products'!$A$6:$A$505,0))),"")))</f>
      </c>
      <c r="H2749" s="15">
        <f>IF(OR($E2749="",$G2749=""),"",$E2749*$G2749)</f>
      </c>
      <c r="I2749" s="15">
        <f>IF(AND($D2749="Out",$E2749&lt;&gt;"",$G2749&lt;&gt;""),$E2749*($G2749-IFERROR(INDEX('Products'!$E$6:$E$505,MATCH($B2749,'Products'!$A$6:$A$505,0)),0)),"")</f>
      </c>
      <c r="J2749" s="12"/>
    </row>
    <row r="2750" spans="1:10" x14ac:dyDescent="0.25">
      <c r="A2750" s="17"/>
      <c r="B2750" s="12"/>
      <c r="C2750" s="16">
        <f>IF($B2750="","",IFERROR(INDEX('Products'!$B$6:$B$505,MATCH($B2750,'Products'!$A$6:$A$505,0)),"Unknown code"))</f>
      </c>
      <c r="D2750" s="12"/>
      <c r="E2750" s="14"/>
      <c r="F2750" s="14"/>
      <c r="G2750" s="15">
        <f>IF(OR($B2750="",$D2750=""),"",IF($F2750&lt;&gt;"",$F2750,IFERROR(IF($D2750="In",INDEX('Products'!$E$6:$E$505,MATCH($B2750,'Products'!$A$6:$A$505,0)),INDEX('Products'!$F$6:$F$505,MATCH($B2750,'Products'!$A$6:$A$505,0))),"")))</f>
      </c>
      <c r="H2750" s="15">
        <f>IF(OR($E2750="",$G2750=""),"",$E2750*$G2750)</f>
      </c>
      <c r="I2750" s="15">
        <f>IF(AND($D2750="Out",$E2750&lt;&gt;"",$G2750&lt;&gt;""),$E2750*($G2750-IFERROR(INDEX('Products'!$E$6:$E$505,MATCH($B2750,'Products'!$A$6:$A$505,0)),0)),"")</f>
      </c>
      <c r="J2750" s="12"/>
    </row>
    <row r="2751" spans="1:10" x14ac:dyDescent="0.25">
      <c r="A2751" s="17"/>
      <c r="B2751" s="12"/>
      <c r="C2751" s="16">
        <f>IF($B2751="","",IFERROR(INDEX('Products'!$B$6:$B$505,MATCH($B2751,'Products'!$A$6:$A$505,0)),"Unknown code"))</f>
      </c>
      <c r="D2751" s="12"/>
      <c r="E2751" s="14"/>
      <c r="F2751" s="14"/>
      <c r="G2751" s="15">
        <f>IF(OR($B2751="",$D2751=""),"",IF($F2751&lt;&gt;"",$F2751,IFERROR(IF($D2751="In",INDEX('Products'!$E$6:$E$505,MATCH($B2751,'Products'!$A$6:$A$505,0)),INDEX('Products'!$F$6:$F$505,MATCH($B2751,'Products'!$A$6:$A$505,0))),"")))</f>
      </c>
      <c r="H2751" s="15">
        <f>IF(OR($E2751="",$G2751=""),"",$E2751*$G2751)</f>
      </c>
      <c r="I2751" s="15">
        <f>IF(AND($D2751="Out",$E2751&lt;&gt;"",$G2751&lt;&gt;""),$E2751*($G2751-IFERROR(INDEX('Products'!$E$6:$E$505,MATCH($B2751,'Products'!$A$6:$A$505,0)),0)),"")</f>
      </c>
      <c r="J2751" s="12"/>
    </row>
    <row r="2752" spans="1:10" x14ac:dyDescent="0.25">
      <c r="A2752" s="17"/>
      <c r="B2752" s="12"/>
      <c r="C2752" s="16">
        <f>IF($B2752="","",IFERROR(INDEX('Products'!$B$6:$B$505,MATCH($B2752,'Products'!$A$6:$A$505,0)),"Unknown code"))</f>
      </c>
      <c r="D2752" s="12"/>
      <c r="E2752" s="14"/>
      <c r="F2752" s="14"/>
      <c r="G2752" s="15">
        <f>IF(OR($B2752="",$D2752=""),"",IF($F2752&lt;&gt;"",$F2752,IFERROR(IF($D2752="In",INDEX('Products'!$E$6:$E$505,MATCH($B2752,'Products'!$A$6:$A$505,0)),INDEX('Products'!$F$6:$F$505,MATCH($B2752,'Products'!$A$6:$A$505,0))),"")))</f>
      </c>
      <c r="H2752" s="15">
        <f>IF(OR($E2752="",$G2752=""),"",$E2752*$G2752)</f>
      </c>
      <c r="I2752" s="15">
        <f>IF(AND($D2752="Out",$E2752&lt;&gt;"",$G2752&lt;&gt;""),$E2752*($G2752-IFERROR(INDEX('Products'!$E$6:$E$505,MATCH($B2752,'Products'!$A$6:$A$505,0)),0)),"")</f>
      </c>
      <c r="J2752" s="12"/>
    </row>
    <row r="2753" spans="1:10" x14ac:dyDescent="0.25">
      <c r="A2753" s="17"/>
      <c r="B2753" s="12"/>
      <c r="C2753" s="16">
        <f>IF($B2753="","",IFERROR(INDEX('Products'!$B$6:$B$505,MATCH($B2753,'Products'!$A$6:$A$505,0)),"Unknown code"))</f>
      </c>
      <c r="D2753" s="12"/>
      <c r="E2753" s="14"/>
      <c r="F2753" s="14"/>
      <c r="G2753" s="15">
        <f>IF(OR($B2753="",$D2753=""),"",IF($F2753&lt;&gt;"",$F2753,IFERROR(IF($D2753="In",INDEX('Products'!$E$6:$E$505,MATCH($B2753,'Products'!$A$6:$A$505,0)),INDEX('Products'!$F$6:$F$505,MATCH($B2753,'Products'!$A$6:$A$505,0))),"")))</f>
      </c>
      <c r="H2753" s="15">
        <f>IF(OR($E2753="",$G2753=""),"",$E2753*$G2753)</f>
      </c>
      <c r="I2753" s="15">
        <f>IF(AND($D2753="Out",$E2753&lt;&gt;"",$G2753&lt;&gt;""),$E2753*($G2753-IFERROR(INDEX('Products'!$E$6:$E$505,MATCH($B2753,'Products'!$A$6:$A$505,0)),0)),"")</f>
      </c>
      <c r="J2753" s="12"/>
    </row>
    <row r="2754" spans="1:10" x14ac:dyDescent="0.25">
      <c r="A2754" s="17"/>
      <c r="B2754" s="12"/>
      <c r="C2754" s="16">
        <f>IF($B2754="","",IFERROR(INDEX('Products'!$B$6:$B$505,MATCH($B2754,'Products'!$A$6:$A$505,0)),"Unknown code"))</f>
      </c>
      <c r="D2754" s="12"/>
      <c r="E2754" s="14"/>
      <c r="F2754" s="14"/>
      <c r="G2754" s="15">
        <f>IF(OR($B2754="",$D2754=""),"",IF($F2754&lt;&gt;"",$F2754,IFERROR(IF($D2754="In",INDEX('Products'!$E$6:$E$505,MATCH($B2754,'Products'!$A$6:$A$505,0)),INDEX('Products'!$F$6:$F$505,MATCH($B2754,'Products'!$A$6:$A$505,0))),"")))</f>
      </c>
      <c r="H2754" s="15">
        <f>IF(OR($E2754="",$G2754=""),"",$E2754*$G2754)</f>
      </c>
      <c r="I2754" s="15">
        <f>IF(AND($D2754="Out",$E2754&lt;&gt;"",$G2754&lt;&gt;""),$E2754*($G2754-IFERROR(INDEX('Products'!$E$6:$E$505,MATCH($B2754,'Products'!$A$6:$A$505,0)),0)),"")</f>
      </c>
      <c r="J2754" s="12"/>
    </row>
    <row r="2755" spans="1:10" x14ac:dyDescent="0.25">
      <c r="A2755" s="17"/>
      <c r="B2755" s="12"/>
      <c r="C2755" s="16">
        <f>IF($B2755="","",IFERROR(INDEX('Products'!$B$6:$B$505,MATCH($B2755,'Products'!$A$6:$A$505,0)),"Unknown code"))</f>
      </c>
      <c r="D2755" s="12"/>
      <c r="E2755" s="14"/>
      <c r="F2755" s="14"/>
      <c r="G2755" s="15">
        <f>IF(OR($B2755="",$D2755=""),"",IF($F2755&lt;&gt;"",$F2755,IFERROR(IF($D2755="In",INDEX('Products'!$E$6:$E$505,MATCH($B2755,'Products'!$A$6:$A$505,0)),INDEX('Products'!$F$6:$F$505,MATCH($B2755,'Products'!$A$6:$A$505,0))),"")))</f>
      </c>
      <c r="H2755" s="15">
        <f>IF(OR($E2755="",$G2755=""),"",$E2755*$G2755)</f>
      </c>
      <c r="I2755" s="15">
        <f>IF(AND($D2755="Out",$E2755&lt;&gt;"",$G2755&lt;&gt;""),$E2755*($G2755-IFERROR(INDEX('Products'!$E$6:$E$505,MATCH($B2755,'Products'!$A$6:$A$505,0)),0)),"")</f>
      </c>
      <c r="J2755" s="12"/>
    </row>
    <row r="2756" spans="1:10" x14ac:dyDescent="0.25">
      <c r="A2756" s="17"/>
      <c r="B2756" s="12"/>
      <c r="C2756" s="16">
        <f>IF($B2756="","",IFERROR(INDEX('Products'!$B$6:$B$505,MATCH($B2756,'Products'!$A$6:$A$505,0)),"Unknown code"))</f>
      </c>
      <c r="D2756" s="12"/>
      <c r="E2756" s="14"/>
      <c r="F2756" s="14"/>
      <c r="G2756" s="15">
        <f>IF(OR($B2756="",$D2756=""),"",IF($F2756&lt;&gt;"",$F2756,IFERROR(IF($D2756="In",INDEX('Products'!$E$6:$E$505,MATCH($B2756,'Products'!$A$6:$A$505,0)),INDEX('Products'!$F$6:$F$505,MATCH($B2756,'Products'!$A$6:$A$505,0))),"")))</f>
      </c>
      <c r="H2756" s="15">
        <f>IF(OR($E2756="",$G2756=""),"",$E2756*$G2756)</f>
      </c>
      <c r="I2756" s="15">
        <f>IF(AND($D2756="Out",$E2756&lt;&gt;"",$G2756&lt;&gt;""),$E2756*($G2756-IFERROR(INDEX('Products'!$E$6:$E$505,MATCH($B2756,'Products'!$A$6:$A$505,0)),0)),"")</f>
      </c>
      <c r="J2756" s="12"/>
    </row>
    <row r="2757" spans="1:10" x14ac:dyDescent="0.25">
      <c r="A2757" s="17"/>
      <c r="B2757" s="12"/>
      <c r="C2757" s="16">
        <f>IF($B2757="","",IFERROR(INDEX('Products'!$B$6:$B$505,MATCH($B2757,'Products'!$A$6:$A$505,0)),"Unknown code"))</f>
      </c>
      <c r="D2757" s="12"/>
      <c r="E2757" s="14"/>
      <c r="F2757" s="14"/>
      <c r="G2757" s="15">
        <f>IF(OR($B2757="",$D2757=""),"",IF($F2757&lt;&gt;"",$F2757,IFERROR(IF($D2757="In",INDEX('Products'!$E$6:$E$505,MATCH($B2757,'Products'!$A$6:$A$505,0)),INDEX('Products'!$F$6:$F$505,MATCH($B2757,'Products'!$A$6:$A$505,0))),"")))</f>
      </c>
      <c r="H2757" s="15">
        <f>IF(OR($E2757="",$G2757=""),"",$E2757*$G2757)</f>
      </c>
      <c r="I2757" s="15">
        <f>IF(AND($D2757="Out",$E2757&lt;&gt;"",$G2757&lt;&gt;""),$E2757*($G2757-IFERROR(INDEX('Products'!$E$6:$E$505,MATCH($B2757,'Products'!$A$6:$A$505,0)),0)),"")</f>
      </c>
      <c r="J2757" s="12"/>
    </row>
    <row r="2758" spans="1:10" x14ac:dyDescent="0.25">
      <c r="A2758" s="17"/>
      <c r="B2758" s="12"/>
      <c r="C2758" s="16">
        <f>IF($B2758="","",IFERROR(INDEX('Products'!$B$6:$B$505,MATCH($B2758,'Products'!$A$6:$A$505,0)),"Unknown code"))</f>
      </c>
      <c r="D2758" s="12"/>
      <c r="E2758" s="14"/>
      <c r="F2758" s="14"/>
      <c r="G2758" s="15">
        <f>IF(OR($B2758="",$D2758=""),"",IF($F2758&lt;&gt;"",$F2758,IFERROR(IF($D2758="In",INDEX('Products'!$E$6:$E$505,MATCH($B2758,'Products'!$A$6:$A$505,0)),INDEX('Products'!$F$6:$F$505,MATCH($B2758,'Products'!$A$6:$A$505,0))),"")))</f>
      </c>
      <c r="H2758" s="15">
        <f>IF(OR($E2758="",$G2758=""),"",$E2758*$G2758)</f>
      </c>
      <c r="I2758" s="15">
        <f>IF(AND($D2758="Out",$E2758&lt;&gt;"",$G2758&lt;&gt;""),$E2758*($G2758-IFERROR(INDEX('Products'!$E$6:$E$505,MATCH($B2758,'Products'!$A$6:$A$505,0)),0)),"")</f>
      </c>
      <c r="J2758" s="12"/>
    </row>
    <row r="2759" spans="1:10" x14ac:dyDescent="0.25">
      <c r="A2759" s="17"/>
      <c r="B2759" s="12"/>
      <c r="C2759" s="16">
        <f>IF($B2759="","",IFERROR(INDEX('Products'!$B$6:$B$505,MATCH($B2759,'Products'!$A$6:$A$505,0)),"Unknown code"))</f>
      </c>
      <c r="D2759" s="12"/>
      <c r="E2759" s="14"/>
      <c r="F2759" s="14"/>
      <c r="G2759" s="15">
        <f>IF(OR($B2759="",$D2759=""),"",IF($F2759&lt;&gt;"",$F2759,IFERROR(IF($D2759="In",INDEX('Products'!$E$6:$E$505,MATCH($B2759,'Products'!$A$6:$A$505,0)),INDEX('Products'!$F$6:$F$505,MATCH($B2759,'Products'!$A$6:$A$505,0))),"")))</f>
      </c>
      <c r="H2759" s="15">
        <f>IF(OR($E2759="",$G2759=""),"",$E2759*$G2759)</f>
      </c>
      <c r="I2759" s="15">
        <f>IF(AND($D2759="Out",$E2759&lt;&gt;"",$G2759&lt;&gt;""),$E2759*($G2759-IFERROR(INDEX('Products'!$E$6:$E$505,MATCH($B2759,'Products'!$A$6:$A$505,0)),0)),"")</f>
      </c>
      <c r="J2759" s="12"/>
    </row>
    <row r="2760" spans="1:10" x14ac:dyDescent="0.25">
      <c r="A2760" s="17"/>
      <c r="B2760" s="12"/>
      <c r="C2760" s="16">
        <f>IF($B2760="","",IFERROR(INDEX('Products'!$B$6:$B$505,MATCH($B2760,'Products'!$A$6:$A$505,0)),"Unknown code"))</f>
      </c>
      <c r="D2760" s="12"/>
      <c r="E2760" s="14"/>
      <c r="F2760" s="14"/>
      <c r="G2760" s="15">
        <f>IF(OR($B2760="",$D2760=""),"",IF($F2760&lt;&gt;"",$F2760,IFERROR(IF($D2760="In",INDEX('Products'!$E$6:$E$505,MATCH($B2760,'Products'!$A$6:$A$505,0)),INDEX('Products'!$F$6:$F$505,MATCH($B2760,'Products'!$A$6:$A$505,0))),"")))</f>
      </c>
      <c r="H2760" s="15">
        <f>IF(OR($E2760="",$G2760=""),"",$E2760*$G2760)</f>
      </c>
      <c r="I2760" s="15">
        <f>IF(AND($D2760="Out",$E2760&lt;&gt;"",$G2760&lt;&gt;""),$E2760*($G2760-IFERROR(INDEX('Products'!$E$6:$E$505,MATCH($B2760,'Products'!$A$6:$A$505,0)),0)),"")</f>
      </c>
      <c r="J2760" s="12"/>
    </row>
    <row r="2761" spans="1:10" x14ac:dyDescent="0.25">
      <c r="A2761" s="17"/>
      <c r="B2761" s="12"/>
      <c r="C2761" s="16">
        <f>IF($B2761="","",IFERROR(INDEX('Products'!$B$6:$B$505,MATCH($B2761,'Products'!$A$6:$A$505,0)),"Unknown code"))</f>
      </c>
      <c r="D2761" s="12"/>
      <c r="E2761" s="14"/>
      <c r="F2761" s="14"/>
      <c r="G2761" s="15">
        <f>IF(OR($B2761="",$D2761=""),"",IF($F2761&lt;&gt;"",$F2761,IFERROR(IF($D2761="In",INDEX('Products'!$E$6:$E$505,MATCH($B2761,'Products'!$A$6:$A$505,0)),INDEX('Products'!$F$6:$F$505,MATCH($B2761,'Products'!$A$6:$A$505,0))),"")))</f>
      </c>
      <c r="H2761" s="15">
        <f>IF(OR($E2761="",$G2761=""),"",$E2761*$G2761)</f>
      </c>
      <c r="I2761" s="15">
        <f>IF(AND($D2761="Out",$E2761&lt;&gt;"",$G2761&lt;&gt;""),$E2761*($G2761-IFERROR(INDEX('Products'!$E$6:$E$505,MATCH($B2761,'Products'!$A$6:$A$505,0)),0)),"")</f>
      </c>
      <c r="J2761" s="12"/>
    </row>
    <row r="2762" spans="1:10" x14ac:dyDescent="0.25">
      <c r="A2762" s="17"/>
      <c r="B2762" s="12"/>
      <c r="C2762" s="16">
        <f>IF($B2762="","",IFERROR(INDEX('Products'!$B$6:$B$505,MATCH($B2762,'Products'!$A$6:$A$505,0)),"Unknown code"))</f>
      </c>
      <c r="D2762" s="12"/>
      <c r="E2762" s="14"/>
      <c r="F2762" s="14"/>
      <c r="G2762" s="15">
        <f>IF(OR($B2762="",$D2762=""),"",IF($F2762&lt;&gt;"",$F2762,IFERROR(IF($D2762="In",INDEX('Products'!$E$6:$E$505,MATCH($B2762,'Products'!$A$6:$A$505,0)),INDEX('Products'!$F$6:$F$505,MATCH($B2762,'Products'!$A$6:$A$505,0))),"")))</f>
      </c>
      <c r="H2762" s="15">
        <f>IF(OR($E2762="",$G2762=""),"",$E2762*$G2762)</f>
      </c>
      <c r="I2762" s="15">
        <f>IF(AND($D2762="Out",$E2762&lt;&gt;"",$G2762&lt;&gt;""),$E2762*($G2762-IFERROR(INDEX('Products'!$E$6:$E$505,MATCH($B2762,'Products'!$A$6:$A$505,0)),0)),"")</f>
      </c>
      <c r="J2762" s="12"/>
    </row>
    <row r="2763" spans="1:10" x14ac:dyDescent="0.25">
      <c r="A2763" s="17"/>
      <c r="B2763" s="12"/>
      <c r="C2763" s="16">
        <f>IF($B2763="","",IFERROR(INDEX('Products'!$B$6:$B$505,MATCH($B2763,'Products'!$A$6:$A$505,0)),"Unknown code"))</f>
      </c>
      <c r="D2763" s="12"/>
      <c r="E2763" s="14"/>
      <c r="F2763" s="14"/>
      <c r="G2763" s="15">
        <f>IF(OR($B2763="",$D2763=""),"",IF($F2763&lt;&gt;"",$F2763,IFERROR(IF($D2763="In",INDEX('Products'!$E$6:$E$505,MATCH($B2763,'Products'!$A$6:$A$505,0)),INDEX('Products'!$F$6:$F$505,MATCH($B2763,'Products'!$A$6:$A$505,0))),"")))</f>
      </c>
      <c r="H2763" s="15">
        <f>IF(OR($E2763="",$G2763=""),"",$E2763*$G2763)</f>
      </c>
      <c r="I2763" s="15">
        <f>IF(AND($D2763="Out",$E2763&lt;&gt;"",$G2763&lt;&gt;""),$E2763*($G2763-IFERROR(INDEX('Products'!$E$6:$E$505,MATCH($B2763,'Products'!$A$6:$A$505,0)),0)),"")</f>
      </c>
      <c r="J2763" s="12"/>
    </row>
    <row r="2764" spans="1:10" x14ac:dyDescent="0.25">
      <c r="A2764" s="17"/>
      <c r="B2764" s="12"/>
      <c r="C2764" s="16">
        <f>IF($B2764="","",IFERROR(INDEX('Products'!$B$6:$B$505,MATCH($B2764,'Products'!$A$6:$A$505,0)),"Unknown code"))</f>
      </c>
      <c r="D2764" s="12"/>
      <c r="E2764" s="14"/>
      <c r="F2764" s="14"/>
      <c r="G2764" s="15">
        <f>IF(OR($B2764="",$D2764=""),"",IF($F2764&lt;&gt;"",$F2764,IFERROR(IF($D2764="In",INDEX('Products'!$E$6:$E$505,MATCH($B2764,'Products'!$A$6:$A$505,0)),INDEX('Products'!$F$6:$F$505,MATCH($B2764,'Products'!$A$6:$A$505,0))),"")))</f>
      </c>
      <c r="H2764" s="15">
        <f>IF(OR($E2764="",$G2764=""),"",$E2764*$G2764)</f>
      </c>
      <c r="I2764" s="15">
        <f>IF(AND($D2764="Out",$E2764&lt;&gt;"",$G2764&lt;&gt;""),$E2764*($G2764-IFERROR(INDEX('Products'!$E$6:$E$505,MATCH($B2764,'Products'!$A$6:$A$505,0)),0)),"")</f>
      </c>
      <c r="J2764" s="12"/>
    </row>
    <row r="2765" spans="1:10" x14ac:dyDescent="0.25">
      <c r="A2765" s="17"/>
      <c r="B2765" s="12"/>
      <c r="C2765" s="16">
        <f>IF($B2765="","",IFERROR(INDEX('Products'!$B$6:$B$505,MATCH($B2765,'Products'!$A$6:$A$505,0)),"Unknown code"))</f>
      </c>
      <c r="D2765" s="12"/>
      <c r="E2765" s="14"/>
      <c r="F2765" s="14"/>
      <c r="G2765" s="15">
        <f>IF(OR($B2765="",$D2765=""),"",IF($F2765&lt;&gt;"",$F2765,IFERROR(IF($D2765="In",INDEX('Products'!$E$6:$E$505,MATCH($B2765,'Products'!$A$6:$A$505,0)),INDEX('Products'!$F$6:$F$505,MATCH($B2765,'Products'!$A$6:$A$505,0))),"")))</f>
      </c>
      <c r="H2765" s="15">
        <f>IF(OR($E2765="",$G2765=""),"",$E2765*$G2765)</f>
      </c>
      <c r="I2765" s="15">
        <f>IF(AND($D2765="Out",$E2765&lt;&gt;"",$G2765&lt;&gt;""),$E2765*($G2765-IFERROR(INDEX('Products'!$E$6:$E$505,MATCH($B2765,'Products'!$A$6:$A$505,0)),0)),"")</f>
      </c>
      <c r="J2765" s="12"/>
    </row>
    <row r="2766" spans="1:10" x14ac:dyDescent="0.25">
      <c r="A2766" s="17"/>
      <c r="B2766" s="12"/>
      <c r="C2766" s="16">
        <f>IF($B2766="","",IFERROR(INDEX('Products'!$B$6:$B$505,MATCH($B2766,'Products'!$A$6:$A$505,0)),"Unknown code"))</f>
      </c>
      <c r="D2766" s="12"/>
      <c r="E2766" s="14"/>
      <c r="F2766" s="14"/>
      <c r="G2766" s="15">
        <f>IF(OR($B2766="",$D2766=""),"",IF($F2766&lt;&gt;"",$F2766,IFERROR(IF($D2766="In",INDEX('Products'!$E$6:$E$505,MATCH($B2766,'Products'!$A$6:$A$505,0)),INDEX('Products'!$F$6:$F$505,MATCH($B2766,'Products'!$A$6:$A$505,0))),"")))</f>
      </c>
      <c r="H2766" s="15">
        <f>IF(OR($E2766="",$G2766=""),"",$E2766*$G2766)</f>
      </c>
      <c r="I2766" s="15">
        <f>IF(AND($D2766="Out",$E2766&lt;&gt;"",$G2766&lt;&gt;""),$E2766*($G2766-IFERROR(INDEX('Products'!$E$6:$E$505,MATCH($B2766,'Products'!$A$6:$A$505,0)),0)),"")</f>
      </c>
      <c r="J2766" s="12"/>
    </row>
    <row r="2767" spans="1:10" x14ac:dyDescent="0.25">
      <c r="A2767" s="17"/>
      <c r="B2767" s="12"/>
      <c r="C2767" s="16">
        <f>IF($B2767="","",IFERROR(INDEX('Products'!$B$6:$B$505,MATCH($B2767,'Products'!$A$6:$A$505,0)),"Unknown code"))</f>
      </c>
      <c r="D2767" s="12"/>
      <c r="E2767" s="14"/>
      <c r="F2767" s="14"/>
      <c r="G2767" s="15">
        <f>IF(OR($B2767="",$D2767=""),"",IF($F2767&lt;&gt;"",$F2767,IFERROR(IF($D2767="In",INDEX('Products'!$E$6:$E$505,MATCH($B2767,'Products'!$A$6:$A$505,0)),INDEX('Products'!$F$6:$F$505,MATCH($B2767,'Products'!$A$6:$A$505,0))),"")))</f>
      </c>
      <c r="H2767" s="15">
        <f>IF(OR($E2767="",$G2767=""),"",$E2767*$G2767)</f>
      </c>
      <c r="I2767" s="15">
        <f>IF(AND($D2767="Out",$E2767&lt;&gt;"",$G2767&lt;&gt;""),$E2767*($G2767-IFERROR(INDEX('Products'!$E$6:$E$505,MATCH($B2767,'Products'!$A$6:$A$505,0)),0)),"")</f>
      </c>
      <c r="J2767" s="12"/>
    </row>
    <row r="2768" spans="1:10" x14ac:dyDescent="0.25">
      <c r="A2768" s="17"/>
      <c r="B2768" s="12"/>
      <c r="C2768" s="16">
        <f>IF($B2768="","",IFERROR(INDEX('Products'!$B$6:$B$505,MATCH($B2768,'Products'!$A$6:$A$505,0)),"Unknown code"))</f>
      </c>
      <c r="D2768" s="12"/>
      <c r="E2768" s="14"/>
      <c r="F2768" s="14"/>
      <c r="G2768" s="15">
        <f>IF(OR($B2768="",$D2768=""),"",IF($F2768&lt;&gt;"",$F2768,IFERROR(IF($D2768="In",INDEX('Products'!$E$6:$E$505,MATCH($B2768,'Products'!$A$6:$A$505,0)),INDEX('Products'!$F$6:$F$505,MATCH($B2768,'Products'!$A$6:$A$505,0))),"")))</f>
      </c>
      <c r="H2768" s="15">
        <f>IF(OR($E2768="",$G2768=""),"",$E2768*$G2768)</f>
      </c>
      <c r="I2768" s="15">
        <f>IF(AND($D2768="Out",$E2768&lt;&gt;"",$G2768&lt;&gt;""),$E2768*($G2768-IFERROR(INDEX('Products'!$E$6:$E$505,MATCH($B2768,'Products'!$A$6:$A$505,0)),0)),"")</f>
      </c>
      <c r="J2768" s="12"/>
    </row>
    <row r="2769" spans="1:10" x14ac:dyDescent="0.25">
      <c r="A2769" s="17"/>
      <c r="B2769" s="12"/>
      <c r="C2769" s="16">
        <f>IF($B2769="","",IFERROR(INDEX('Products'!$B$6:$B$505,MATCH($B2769,'Products'!$A$6:$A$505,0)),"Unknown code"))</f>
      </c>
      <c r="D2769" s="12"/>
      <c r="E2769" s="14"/>
      <c r="F2769" s="14"/>
      <c r="G2769" s="15">
        <f>IF(OR($B2769="",$D2769=""),"",IF($F2769&lt;&gt;"",$F2769,IFERROR(IF($D2769="In",INDEX('Products'!$E$6:$E$505,MATCH($B2769,'Products'!$A$6:$A$505,0)),INDEX('Products'!$F$6:$F$505,MATCH($B2769,'Products'!$A$6:$A$505,0))),"")))</f>
      </c>
      <c r="H2769" s="15">
        <f>IF(OR($E2769="",$G2769=""),"",$E2769*$G2769)</f>
      </c>
      <c r="I2769" s="15">
        <f>IF(AND($D2769="Out",$E2769&lt;&gt;"",$G2769&lt;&gt;""),$E2769*($G2769-IFERROR(INDEX('Products'!$E$6:$E$505,MATCH($B2769,'Products'!$A$6:$A$505,0)),0)),"")</f>
      </c>
      <c r="J2769" s="12"/>
    </row>
    <row r="2770" spans="1:10" x14ac:dyDescent="0.25">
      <c r="A2770" s="17"/>
      <c r="B2770" s="12"/>
      <c r="C2770" s="16">
        <f>IF($B2770="","",IFERROR(INDEX('Products'!$B$6:$B$505,MATCH($B2770,'Products'!$A$6:$A$505,0)),"Unknown code"))</f>
      </c>
      <c r="D2770" s="12"/>
      <c r="E2770" s="14"/>
      <c r="F2770" s="14"/>
      <c r="G2770" s="15">
        <f>IF(OR($B2770="",$D2770=""),"",IF($F2770&lt;&gt;"",$F2770,IFERROR(IF($D2770="In",INDEX('Products'!$E$6:$E$505,MATCH($B2770,'Products'!$A$6:$A$505,0)),INDEX('Products'!$F$6:$F$505,MATCH($B2770,'Products'!$A$6:$A$505,0))),"")))</f>
      </c>
      <c r="H2770" s="15">
        <f>IF(OR($E2770="",$G2770=""),"",$E2770*$G2770)</f>
      </c>
      <c r="I2770" s="15">
        <f>IF(AND($D2770="Out",$E2770&lt;&gt;"",$G2770&lt;&gt;""),$E2770*($G2770-IFERROR(INDEX('Products'!$E$6:$E$505,MATCH($B2770,'Products'!$A$6:$A$505,0)),0)),"")</f>
      </c>
      <c r="J2770" s="12"/>
    </row>
    <row r="2771" spans="1:10" x14ac:dyDescent="0.25">
      <c r="A2771" s="17"/>
      <c r="B2771" s="12"/>
      <c r="C2771" s="16">
        <f>IF($B2771="","",IFERROR(INDEX('Products'!$B$6:$B$505,MATCH($B2771,'Products'!$A$6:$A$505,0)),"Unknown code"))</f>
      </c>
      <c r="D2771" s="12"/>
      <c r="E2771" s="14"/>
      <c r="F2771" s="14"/>
      <c r="G2771" s="15">
        <f>IF(OR($B2771="",$D2771=""),"",IF($F2771&lt;&gt;"",$F2771,IFERROR(IF($D2771="In",INDEX('Products'!$E$6:$E$505,MATCH($B2771,'Products'!$A$6:$A$505,0)),INDEX('Products'!$F$6:$F$505,MATCH($B2771,'Products'!$A$6:$A$505,0))),"")))</f>
      </c>
      <c r="H2771" s="15">
        <f>IF(OR($E2771="",$G2771=""),"",$E2771*$G2771)</f>
      </c>
      <c r="I2771" s="15">
        <f>IF(AND($D2771="Out",$E2771&lt;&gt;"",$G2771&lt;&gt;""),$E2771*($G2771-IFERROR(INDEX('Products'!$E$6:$E$505,MATCH($B2771,'Products'!$A$6:$A$505,0)),0)),"")</f>
      </c>
      <c r="J2771" s="12"/>
    </row>
    <row r="2772" spans="1:10" x14ac:dyDescent="0.25">
      <c r="A2772" s="17"/>
      <c r="B2772" s="12"/>
      <c r="C2772" s="16">
        <f>IF($B2772="","",IFERROR(INDEX('Products'!$B$6:$B$505,MATCH($B2772,'Products'!$A$6:$A$505,0)),"Unknown code"))</f>
      </c>
      <c r="D2772" s="12"/>
      <c r="E2772" s="14"/>
      <c r="F2772" s="14"/>
      <c r="G2772" s="15">
        <f>IF(OR($B2772="",$D2772=""),"",IF($F2772&lt;&gt;"",$F2772,IFERROR(IF($D2772="In",INDEX('Products'!$E$6:$E$505,MATCH($B2772,'Products'!$A$6:$A$505,0)),INDEX('Products'!$F$6:$F$505,MATCH($B2772,'Products'!$A$6:$A$505,0))),"")))</f>
      </c>
      <c r="H2772" s="15">
        <f>IF(OR($E2772="",$G2772=""),"",$E2772*$G2772)</f>
      </c>
      <c r="I2772" s="15">
        <f>IF(AND($D2772="Out",$E2772&lt;&gt;"",$G2772&lt;&gt;""),$E2772*($G2772-IFERROR(INDEX('Products'!$E$6:$E$505,MATCH($B2772,'Products'!$A$6:$A$505,0)),0)),"")</f>
      </c>
      <c r="J2772" s="12"/>
    </row>
    <row r="2773" spans="1:10" x14ac:dyDescent="0.25">
      <c r="A2773" s="17"/>
      <c r="B2773" s="12"/>
      <c r="C2773" s="16">
        <f>IF($B2773="","",IFERROR(INDEX('Products'!$B$6:$B$505,MATCH($B2773,'Products'!$A$6:$A$505,0)),"Unknown code"))</f>
      </c>
      <c r="D2773" s="12"/>
      <c r="E2773" s="14"/>
      <c r="F2773" s="14"/>
      <c r="G2773" s="15">
        <f>IF(OR($B2773="",$D2773=""),"",IF($F2773&lt;&gt;"",$F2773,IFERROR(IF($D2773="In",INDEX('Products'!$E$6:$E$505,MATCH($B2773,'Products'!$A$6:$A$505,0)),INDEX('Products'!$F$6:$F$505,MATCH($B2773,'Products'!$A$6:$A$505,0))),"")))</f>
      </c>
      <c r="H2773" s="15">
        <f>IF(OR($E2773="",$G2773=""),"",$E2773*$G2773)</f>
      </c>
      <c r="I2773" s="15">
        <f>IF(AND($D2773="Out",$E2773&lt;&gt;"",$G2773&lt;&gt;""),$E2773*($G2773-IFERROR(INDEX('Products'!$E$6:$E$505,MATCH($B2773,'Products'!$A$6:$A$505,0)),0)),"")</f>
      </c>
      <c r="J2773" s="12"/>
    </row>
    <row r="2774" spans="1:10" x14ac:dyDescent="0.25">
      <c r="A2774" s="17"/>
      <c r="B2774" s="12"/>
      <c r="C2774" s="16">
        <f>IF($B2774="","",IFERROR(INDEX('Products'!$B$6:$B$505,MATCH($B2774,'Products'!$A$6:$A$505,0)),"Unknown code"))</f>
      </c>
      <c r="D2774" s="12"/>
      <c r="E2774" s="14"/>
      <c r="F2774" s="14"/>
      <c r="G2774" s="15">
        <f>IF(OR($B2774="",$D2774=""),"",IF($F2774&lt;&gt;"",$F2774,IFERROR(IF($D2774="In",INDEX('Products'!$E$6:$E$505,MATCH($B2774,'Products'!$A$6:$A$505,0)),INDEX('Products'!$F$6:$F$505,MATCH($B2774,'Products'!$A$6:$A$505,0))),"")))</f>
      </c>
      <c r="H2774" s="15">
        <f>IF(OR($E2774="",$G2774=""),"",$E2774*$G2774)</f>
      </c>
      <c r="I2774" s="15">
        <f>IF(AND($D2774="Out",$E2774&lt;&gt;"",$G2774&lt;&gt;""),$E2774*($G2774-IFERROR(INDEX('Products'!$E$6:$E$505,MATCH($B2774,'Products'!$A$6:$A$505,0)),0)),"")</f>
      </c>
      <c r="J2774" s="12"/>
    </row>
    <row r="2775" spans="1:10" x14ac:dyDescent="0.25">
      <c r="A2775" s="17"/>
      <c r="B2775" s="12"/>
      <c r="C2775" s="16">
        <f>IF($B2775="","",IFERROR(INDEX('Products'!$B$6:$B$505,MATCH($B2775,'Products'!$A$6:$A$505,0)),"Unknown code"))</f>
      </c>
      <c r="D2775" s="12"/>
      <c r="E2775" s="14"/>
      <c r="F2775" s="14"/>
      <c r="G2775" s="15">
        <f>IF(OR($B2775="",$D2775=""),"",IF($F2775&lt;&gt;"",$F2775,IFERROR(IF($D2775="In",INDEX('Products'!$E$6:$E$505,MATCH($B2775,'Products'!$A$6:$A$505,0)),INDEX('Products'!$F$6:$F$505,MATCH($B2775,'Products'!$A$6:$A$505,0))),"")))</f>
      </c>
      <c r="H2775" s="15">
        <f>IF(OR($E2775="",$G2775=""),"",$E2775*$G2775)</f>
      </c>
      <c r="I2775" s="15">
        <f>IF(AND($D2775="Out",$E2775&lt;&gt;"",$G2775&lt;&gt;""),$E2775*($G2775-IFERROR(INDEX('Products'!$E$6:$E$505,MATCH($B2775,'Products'!$A$6:$A$505,0)),0)),"")</f>
      </c>
      <c r="J2775" s="12"/>
    </row>
    <row r="2776" spans="1:10" x14ac:dyDescent="0.25">
      <c r="A2776" s="17"/>
      <c r="B2776" s="12"/>
      <c r="C2776" s="16">
        <f>IF($B2776="","",IFERROR(INDEX('Products'!$B$6:$B$505,MATCH($B2776,'Products'!$A$6:$A$505,0)),"Unknown code"))</f>
      </c>
      <c r="D2776" s="12"/>
      <c r="E2776" s="14"/>
      <c r="F2776" s="14"/>
      <c r="G2776" s="15">
        <f>IF(OR($B2776="",$D2776=""),"",IF($F2776&lt;&gt;"",$F2776,IFERROR(IF($D2776="In",INDEX('Products'!$E$6:$E$505,MATCH($B2776,'Products'!$A$6:$A$505,0)),INDEX('Products'!$F$6:$F$505,MATCH($B2776,'Products'!$A$6:$A$505,0))),"")))</f>
      </c>
      <c r="H2776" s="15">
        <f>IF(OR($E2776="",$G2776=""),"",$E2776*$G2776)</f>
      </c>
      <c r="I2776" s="15">
        <f>IF(AND($D2776="Out",$E2776&lt;&gt;"",$G2776&lt;&gt;""),$E2776*($G2776-IFERROR(INDEX('Products'!$E$6:$E$505,MATCH($B2776,'Products'!$A$6:$A$505,0)),0)),"")</f>
      </c>
      <c r="J2776" s="12"/>
    </row>
    <row r="2777" spans="1:10" x14ac:dyDescent="0.25">
      <c r="A2777" s="17"/>
      <c r="B2777" s="12"/>
      <c r="C2777" s="16">
        <f>IF($B2777="","",IFERROR(INDEX('Products'!$B$6:$B$505,MATCH($B2777,'Products'!$A$6:$A$505,0)),"Unknown code"))</f>
      </c>
      <c r="D2777" s="12"/>
      <c r="E2777" s="14"/>
      <c r="F2777" s="14"/>
      <c r="G2777" s="15">
        <f>IF(OR($B2777="",$D2777=""),"",IF($F2777&lt;&gt;"",$F2777,IFERROR(IF($D2777="In",INDEX('Products'!$E$6:$E$505,MATCH($B2777,'Products'!$A$6:$A$505,0)),INDEX('Products'!$F$6:$F$505,MATCH($B2777,'Products'!$A$6:$A$505,0))),"")))</f>
      </c>
      <c r="H2777" s="15">
        <f>IF(OR($E2777="",$G2777=""),"",$E2777*$G2777)</f>
      </c>
      <c r="I2777" s="15">
        <f>IF(AND($D2777="Out",$E2777&lt;&gt;"",$G2777&lt;&gt;""),$E2777*($G2777-IFERROR(INDEX('Products'!$E$6:$E$505,MATCH($B2777,'Products'!$A$6:$A$505,0)),0)),"")</f>
      </c>
      <c r="J2777" s="12"/>
    </row>
    <row r="2778" spans="1:10" x14ac:dyDescent="0.25">
      <c r="A2778" s="17"/>
      <c r="B2778" s="12"/>
      <c r="C2778" s="16">
        <f>IF($B2778="","",IFERROR(INDEX('Products'!$B$6:$B$505,MATCH($B2778,'Products'!$A$6:$A$505,0)),"Unknown code"))</f>
      </c>
      <c r="D2778" s="12"/>
      <c r="E2778" s="14"/>
      <c r="F2778" s="14"/>
      <c r="G2778" s="15">
        <f>IF(OR($B2778="",$D2778=""),"",IF($F2778&lt;&gt;"",$F2778,IFERROR(IF($D2778="In",INDEX('Products'!$E$6:$E$505,MATCH($B2778,'Products'!$A$6:$A$505,0)),INDEX('Products'!$F$6:$F$505,MATCH($B2778,'Products'!$A$6:$A$505,0))),"")))</f>
      </c>
      <c r="H2778" s="15">
        <f>IF(OR($E2778="",$G2778=""),"",$E2778*$G2778)</f>
      </c>
      <c r="I2778" s="15">
        <f>IF(AND($D2778="Out",$E2778&lt;&gt;"",$G2778&lt;&gt;""),$E2778*($G2778-IFERROR(INDEX('Products'!$E$6:$E$505,MATCH($B2778,'Products'!$A$6:$A$505,0)),0)),"")</f>
      </c>
      <c r="J2778" s="12"/>
    </row>
    <row r="2779" spans="1:10" x14ac:dyDescent="0.25">
      <c r="A2779" s="17"/>
      <c r="B2779" s="12"/>
      <c r="C2779" s="16">
        <f>IF($B2779="","",IFERROR(INDEX('Products'!$B$6:$B$505,MATCH($B2779,'Products'!$A$6:$A$505,0)),"Unknown code"))</f>
      </c>
      <c r="D2779" s="12"/>
      <c r="E2779" s="14"/>
      <c r="F2779" s="14"/>
      <c r="G2779" s="15">
        <f>IF(OR($B2779="",$D2779=""),"",IF($F2779&lt;&gt;"",$F2779,IFERROR(IF($D2779="In",INDEX('Products'!$E$6:$E$505,MATCH($B2779,'Products'!$A$6:$A$505,0)),INDEX('Products'!$F$6:$F$505,MATCH($B2779,'Products'!$A$6:$A$505,0))),"")))</f>
      </c>
      <c r="H2779" s="15">
        <f>IF(OR($E2779="",$G2779=""),"",$E2779*$G2779)</f>
      </c>
      <c r="I2779" s="15">
        <f>IF(AND($D2779="Out",$E2779&lt;&gt;"",$G2779&lt;&gt;""),$E2779*($G2779-IFERROR(INDEX('Products'!$E$6:$E$505,MATCH($B2779,'Products'!$A$6:$A$505,0)),0)),"")</f>
      </c>
      <c r="J2779" s="12"/>
    </row>
    <row r="2780" spans="1:10" x14ac:dyDescent="0.25">
      <c r="A2780" s="17"/>
      <c r="B2780" s="12"/>
      <c r="C2780" s="16">
        <f>IF($B2780="","",IFERROR(INDEX('Products'!$B$6:$B$505,MATCH($B2780,'Products'!$A$6:$A$505,0)),"Unknown code"))</f>
      </c>
      <c r="D2780" s="12"/>
      <c r="E2780" s="14"/>
      <c r="F2780" s="14"/>
      <c r="G2780" s="15">
        <f>IF(OR($B2780="",$D2780=""),"",IF($F2780&lt;&gt;"",$F2780,IFERROR(IF($D2780="In",INDEX('Products'!$E$6:$E$505,MATCH($B2780,'Products'!$A$6:$A$505,0)),INDEX('Products'!$F$6:$F$505,MATCH($B2780,'Products'!$A$6:$A$505,0))),"")))</f>
      </c>
      <c r="H2780" s="15">
        <f>IF(OR($E2780="",$G2780=""),"",$E2780*$G2780)</f>
      </c>
      <c r="I2780" s="15">
        <f>IF(AND($D2780="Out",$E2780&lt;&gt;"",$G2780&lt;&gt;""),$E2780*($G2780-IFERROR(INDEX('Products'!$E$6:$E$505,MATCH($B2780,'Products'!$A$6:$A$505,0)),0)),"")</f>
      </c>
      <c r="J2780" s="12"/>
    </row>
    <row r="2781" spans="1:10" x14ac:dyDescent="0.25">
      <c r="A2781" s="17"/>
      <c r="B2781" s="12"/>
      <c r="C2781" s="16">
        <f>IF($B2781="","",IFERROR(INDEX('Products'!$B$6:$B$505,MATCH($B2781,'Products'!$A$6:$A$505,0)),"Unknown code"))</f>
      </c>
      <c r="D2781" s="12"/>
      <c r="E2781" s="14"/>
      <c r="F2781" s="14"/>
      <c r="G2781" s="15">
        <f>IF(OR($B2781="",$D2781=""),"",IF($F2781&lt;&gt;"",$F2781,IFERROR(IF($D2781="In",INDEX('Products'!$E$6:$E$505,MATCH($B2781,'Products'!$A$6:$A$505,0)),INDEX('Products'!$F$6:$F$505,MATCH($B2781,'Products'!$A$6:$A$505,0))),"")))</f>
      </c>
      <c r="H2781" s="15">
        <f>IF(OR($E2781="",$G2781=""),"",$E2781*$G2781)</f>
      </c>
      <c r="I2781" s="15">
        <f>IF(AND($D2781="Out",$E2781&lt;&gt;"",$G2781&lt;&gt;""),$E2781*($G2781-IFERROR(INDEX('Products'!$E$6:$E$505,MATCH($B2781,'Products'!$A$6:$A$505,0)),0)),"")</f>
      </c>
      <c r="J2781" s="12"/>
    </row>
    <row r="2782" spans="1:10" x14ac:dyDescent="0.25">
      <c r="A2782" s="17"/>
      <c r="B2782" s="12"/>
      <c r="C2782" s="16">
        <f>IF($B2782="","",IFERROR(INDEX('Products'!$B$6:$B$505,MATCH($B2782,'Products'!$A$6:$A$505,0)),"Unknown code"))</f>
      </c>
      <c r="D2782" s="12"/>
      <c r="E2782" s="14"/>
      <c r="F2782" s="14"/>
      <c r="G2782" s="15">
        <f>IF(OR($B2782="",$D2782=""),"",IF($F2782&lt;&gt;"",$F2782,IFERROR(IF($D2782="In",INDEX('Products'!$E$6:$E$505,MATCH($B2782,'Products'!$A$6:$A$505,0)),INDEX('Products'!$F$6:$F$505,MATCH($B2782,'Products'!$A$6:$A$505,0))),"")))</f>
      </c>
      <c r="H2782" s="15">
        <f>IF(OR($E2782="",$G2782=""),"",$E2782*$G2782)</f>
      </c>
      <c r="I2782" s="15">
        <f>IF(AND($D2782="Out",$E2782&lt;&gt;"",$G2782&lt;&gt;""),$E2782*($G2782-IFERROR(INDEX('Products'!$E$6:$E$505,MATCH($B2782,'Products'!$A$6:$A$505,0)),0)),"")</f>
      </c>
      <c r="J2782" s="12"/>
    </row>
    <row r="2783" spans="1:10" x14ac:dyDescent="0.25">
      <c r="A2783" s="17"/>
      <c r="B2783" s="12"/>
      <c r="C2783" s="16">
        <f>IF($B2783="","",IFERROR(INDEX('Products'!$B$6:$B$505,MATCH($B2783,'Products'!$A$6:$A$505,0)),"Unknown code"))</f>
      </c>
      <c r="D2783" s="12"/>
      <c r="E2783" s="14"/>
      <c r="F2783" s="14"/>
      <c r="G2783" s="15">
        <f>IF(OR($B2783="",$D2783=""),"",IF($F2783&lt;&gt;"",$F2783,IFERROR(IF($D2783="In",INDEX('Products'!$E$6:$E$505,MATCH($B2783,'Products'!$A$6:$A$505,0)),INDEX('Products'!$F$6:$F$505,MATCH($B2783,'Products'!$A$6:$A$505,0))),"")))</f>
      </c>
      <c r="H2783" s="15">
        <f>IF(OR($E2783="",$G2783=""),"",$E2783*$G2783)</f>
      </c>
      <c r="I2783" s="15">
        <f>IF(AND($D2783="Out",$E2783&lt;&gt;"",$G2783&lt;&gt;""),$E2783*($G2783-IFERROR(INDEX('Products'!$E$6:$E$505,MATCH($B2783,'Products'!$A$6:$A$505,0)),0)),"")</f>
      </c>
      <c r="J2783" s="12"/>
    </row>
    <row r="2784" spans="1:10" x14ac:dyDescent="0.25">
      <c r="A2784" s="17"/>
      <c r="B2784" s="12"/>
      <c r="C2784" s="16">
        <f>IF($B2784="","",IFERROR(INDEX('Products'!$B$6:$B$505,MATCH($B2784,'Products'!$A$6:$A$505,0)),"Unknown code"))</f>
      </c>
      <c r="D2784" s="12"/>
      <c r="E2784" s="14"/>
      <c r="F2784" s="14"/>
      <c r="G2784" s="15">
        <f>IF(OR($B2784="",$D2784=""),"",IF($F2784&lt;&gt;"",$F2784,IFERROR(IF($D2784="In",INDEX('Products'!$E$6:$E$505,MATCH($B2784,'Products'!$A$6:$A$505,0)),INDEX('Products'!$F$6:$F$505,MATCH($B2784,'Products'!$A$6:$A$505,0))),"")))</f>
      </c>
      <c r="H2784" s="15">
        <f>IF(OR($E2784="",$G2784=""),"",$E2784*$G2784)</f>
      </c>
      <c r="I2784" s="15">
        <f>IF(AND($D2784="Out",$E2784&lt;&gt;"",$G2784&lt;&gt;""),$E2784*($G2784-IFERROR(INDEX('Products'!$E$6:$E$505,MATCH($B2784,'Products'!$A$6:$A$505,0)),0)),"")</f>
      </c>
      <c r="J2784" s="12"/>
    </row>
    <row r="2785" spans="1:10" x14ac:dyDescent="0.25">
      <c r="A2785" s="17"/>
      <c r="B2785" s="12"/>
      <c r="C2785" s="16">
        <f>IF($B2785="","",IFERROR(INDEX('Products'!$B$6:$B$505,MATCH($B2785,'Products'!$A$6:$A$505,0)),"Unknown code"))</f>
      </c>
      <c r="D2785" s="12"/>
      <c r="E2785" s="14"/>
      <c r="F2785" s="14"/>
      <c r="G2785" s="15">
        <f>IF(OR($B2785="",$D2785=""),"",IF($F2785&lt;&gt;"",$F2785,IFERROR(IF($D2785="In",INDEX('Products'!$E$6:$E$505,MATCH($B2785,'Products'!$A$6:$A$505,0)),INDEX('Products'!$F$6:$F$505,MATCH($B2785,'Products'!$A$6:$A$505,0))),"")))</f>
      </c>
      <c r="H2785" s="15">
        <f>IF(OR($E2785="",$G2785=""),"",$E2785*$G2785)</f>
      </c>
      <c r="I2785" s="15">
        <f>IF(AND($D2785="Out",$E2785&lt;&gt;"",$G2785&lt;&gt;""),$E2785*($G2785-IFERROR(INDEX('Products'!$E$6:$E$505,MATCH($B2785,'Products'!$A$6:$A$505,0)),0)),"")</f>
      </c>
      <c r="J2785" s="12"/>
    </row>
    <row r="2786" spans="1:10" x14ac:dyDescent="0.25">
      <c r="A2786" s="17"/>
      <c r="B2786" s="12"/>
      <c r="C2786" s="16">
        <f>IF($B2786="","",IFERROR(INDEX('Products'!$B$6:$B$505,MATCH($B2786,'Products'!$A$6:$A$505,0)),"Unknown code"))</f>
      </c>
      <c r="D2786" s="12"/>
      <c r="E2786" s="14"/>
      <c r="F2786" s="14"/>
      <c r="G2786" s="15">
        <f>IF(OR($B2786="",$D2786=""),"",IF($F2786&lt;&gt;"",$F2786,IFERROR(IF($D2786="In",INDEX('Products'!$E$6:$E$505,MATCH($B2786,'Products'!$A$6:$A$505,0)),INDEX('Products'!$F$6:$F$505,MATCH($B2786,'Products'!$A$6:$A$505,0))),"")))</f>
      </c>
      <c r="H2786" s="15">
        <f>IF(OR($E2786="",$G2786=""),"",$E2786*$G2786)</f>
      </c>
      <c r="I2786" s="15">
        <f>IF(AND($D2786="Out",$E2786&lt;&gt;"",$G2786&lt;&gt;""),$E2786*($G2786-IFERROR(INDEX('Products'!$E$6:$E$505,MATCH($B2786,'Products'!$A$6:$A$505,0)),0)),"")</f>
      </c>
      <c r="J2786" s="12"/>
    </row>
    <row r="2787" spans="1:10" x14ac:dyDescent="0.25">
      <c r="A2787" s="17"/>
      <c r="B2787" s="12"/>
      <c r="C2787" s="16">
        <f>IF($B2787="","",IFERROR(INDEX('Products'!$B$6:$B$505,MATCH($B2787,'Products'!$A$6:$A$505,0)),"Unknown code"))</f>
      </c>
      <c r="D2787" s="12"/>
      <c r="E2787" s="14"/>
      <c r="F2787" s="14"/>
      <c r="G2787" s="15">
        <f>IF(OR($B2787="",$D2787=""),"",IF($F2787&lt;&gt;"",$F2787,IFERROR(IF($D2787="In",INDEX('Products'!$E$6:$E$505,MATCH($B2787,'Products'!$A$6:$A$505,0)),INDEX('Products'!$F$6:$F$505,MATCH($B2787,'Products'!$A$6:$A$505,0))),"")))</f>
      </c>
      <c r="H2787" s="15">
        <f>IF(OR($E2787="",$G2787=""),"",$E2787*$G2787)</f>
      </c>
      <c r="I2787" s="15">
        <f>IF(AND($D2787="Out",$E2787&lt;&gt;"",$G2787&lt;&gt;""),$E2787*($G2787-IFERROR(INDEX('Products'!$E$6:$E$505,MATCH($B2787,'Products'!$A$6:$A$505,0)),0)),"")</f>
      </c>
      <c r="J2787" s="12"/>
    </row>
    <row r="2788" spans="1:10" x14ac:dyDescent="0.25">
      <c r="A2788" s="17"/>
      <c r="B2788" s="12"/>
      <c r="C2788" s="16">
        <f>IF($B2788="","",IFERROR(INDEX('Products'!$B$6:$B$505,MATCH($B2788,'Products'!$A$6:$A$505,0)),"Unknown code"))</f>
      </c>
      <c r="D2788" s="12"/>
      <c r="E2788" s="14"/>
      <c r="F2788" s="14"/>
      <c r="G2788" s="15">
        <f>IF(OR($B2788="",$D2788=""),"",IF($F2788&lt;&gt;"",$F2788,IFERROR(IF($D2788="In",INDEX('Products'!$E$6:$E$505,MATCH($B2788,'Products'!$A$6:$A$505,0)),INDEX('Products'!$F$6:$F$505,MATCH($B2788,'Products'!$A$6:$A$505,0))),"")))</f>
      </c>
      <c r="H2788" s="15">
        <f>IF(OR($E2788="",$G2788=""),"",$E2788*$G2788)</f>
      </c>
      <c r="I2788" s="15">
        <f>IF(AND($D2788="Out",$E2788&lt;&gt;"",$G2788&lt;&gt;""),$E2788*($G2788-IFERROR(INDEX('Products'!$E$6:$E$505,MATCH($B2788,'Products'!$A$6:$A$505,0)),0)),"")</f>
      </c>
      <c r="J2788" s="12"/>
    </row>
    <row r="2789" spans="1:10" x14ac:dyDescent="0.25">
      <c r="A2789" s="17"/>
      <c r="B2789" s="12"/>
      <c r="C2789" s="16">
        <f>IF($B2789="","",IFERROR(INDEX('Products'!$B$6:$B$505,MATCH($B2789,'Products'!$A$6:$A$505,0)),"Unknown code"))</f>
      </c>
      <c r="D2789" s="12"/>
      <c r="E2789" s="14"/>
      <c r="F2789" s="14"/>
      <c r="G2789" s="15">
        <f>IF(OR($B2789="",$D2789=""),"",IF($F2789&lt;&gt;"",$F2789,IFERROR(IF($D2789="In",INDEX('Products'!$E$6:$E$505,MATCH($B2789,'Products'!$A$6:$A$505,0)),INDEX('Products'!$F$6:$F$505,MATCH($B2789,'Products'!$A$6:$A$505,0))),"")))</f>
      </c>
      <c r="H2789" s="15">
        <f>IF(OR($E2789="",$G2789=""),"",$E2789*$G2789)</f>
      </c>
      <c r="I2789" s="15">
        <f>IF(AND($D2789="Out",$E2789&lt;&gt;"",$G2789&lt;&gt;""),$E2789*($G2789-IFERROR(INDEX('Products'!$E$6:$E$505,MATCH($B2789,'Products'!$A$6:$A$505,0)),0)),"")</f>
      </c>
      <c r="J2789" s="12"/>
    </row>
    <row r="2790" spans="1:10" x14ac:dyDescent="0.25">
      <c r="A2790" s="17"/>
      <c r="B2790" s="12"/>
      <c r="C2790" s="16">
        <f>IF($B2790="","",IFERROR(INDEX('Products'!$B$6:$B$505,MATCH($B2790,'Products'!$A$6:$A$505,0)),"Unknown code"))</f>
      </c>
      <c r="D2790" s="12"/>
      <c r="E2790" s="14"/>
      <c r="F2790" s="14"/>
      <c r="G2790" s="15">
        <f>IF(OR($B2790="",$D2790=""),"",IF($F2790&lt;&gt;"",$F2790,IFERROR(IF($D2790="In",INDEX('Products'!$E$6:$E$505,MATCH($B2790,'Products'!$A$6:$A$505,0)),INDEX('Products'!$F$6:$F$505,MATCH($B2790,'Products'!$A$6:$A$505,0))),"")))</f>
      </c>
      <c r="H2790" s="15">
        <f>IF(OR($E2790="",$G2790=""),"",$E2790*$G2790)</f>
      </c>
      <c r="I2790" s="15">
        <f>IF(AND($D2790="Out",$E2790&lt;&gt;"",$G2790&lt;&gt;""),$E2790*($G2790-IFERROR(INDEX('Products'!$E$6:$E$505,MATCH($B2790,'Products'!$A$6:$A$505,0)),0)),"")</f>
      </c>
      <c r="J2790" s="12"/>
    </row>
    <row r="2791" spans="1:10" x14ac:dyDescent="0.25">
      <c r="A2791" s="17"/>
      <c r="B2791" s="12"/>
      <c r="C2791" s="16">
        <f>IF($B2791="","",IFERROR(INDEX('Products'!$B$6:$B$505,MATCH($B2791,'Products'!$A$6:$A$505,0)),"Unknown code"))</f>
      </c>
      <c r="D2791" s="12"/>
      <c r="E2791" s="14"/>
      <c r="F2791" s="14"/>
      <c r="G2791" s="15">
        <f>IF(OR($B2791="",$D2791=""),"",IF($F2791&lt;&gt;"",$F2791,IFERROR(IF($D2791="In",INDEX('Products'!$E$6:$E$505,MATCH($B2791,'Products'!$A$6:$A$505,0)),INDEX('Products'!$F$6:$F$505,MATCH($B2791,'Products'!$A$6:$A$505,0))),"")))</f>
      </c>
      <c r="H2791" s="15">
        <f>IF(OR($E2791="",$G2791=""),"",$E2791*$G2791)</f>
      </c>
      <c r="I2791" s="15">
        <f>IF(AND($D2791="Out",$E2791&lt;&gt;"",$G2791&lt;&gt;""),$E2791*($G2791-IFERROR(INDEX('Products'!$E$6:$E$505,MATCH($B2791,'Products'!$A$6:$A$505,0)),0)),"")</f>
      </c>
      <c r="J2791" s="12"/>
    </row>
    <row r="2792" spans="1:10" x14ac:dyDescent="0.25">
      <c r="A2792" s="17"/>
      <c r="B2792" s="12"/>
      <c r="C2792" s="16">
        <f>IF($B2792="","",IFERROR(INDEX('Products'!$B$6:$B$505,MATCH($B2792,'Products'!$A$6:$A$505,0)),"Unknown code"))</f>
      </c>
      <c r="D2792" s="12"/>
      <c r="E2792" s="14"/>
      <c r="F2792" s="14"/>
      <c r="G2792" s="15">
        <f>IF(OR($B2792="",$D2792=""),"",IF($F2792&lt;&gt;"",$F2792,IFERROR(IF($D2792="In",INDEX('Products'!$E$6:$E$505,MATCH($B2792,'Products'!$A$6:$A$505,0)),INDEX('Products'!$F$6:$F$505,MATCH($B2792,'Products'!$A$6:$A$505,0))),"")))</f>
      </c>
      <c r="H2792" s="15">
        <f>IF(OR($E2792="",$G2792=""),"",$E2792*$G2792)</f>
      </c>
      <c r="I2792" s="15">
        <f>IF(AND($D2792="Out",$E2792&lt;&gt;"",$G2792&lt;&gt;""),$E2792*($G2792-IFERROR(INDEX('Products'!$E$6:$E$505,MATCH($B2792,'Products'!$A$6:$A$505,0)),0)),"")</f>
      </c>
      <c r="J2792" s="12"/>
    </row>
    <row r="2793" spans="1:10" x14ac:dyDescent="0.25">
      <c r="A2793" s="17"/>
      <c r="B2793" s="12"/>
      <c r="C2793" s="16">
        <f>IF($B2793="","",IFERROR(INDEX('Products'!$B$6:$B$505,MATCH($B2793,'Products'!$A$6:$A$505,0)),"Unknown code"))</f>
      </c>
      <c r="D2793" s="12"/>
      <c r="E2793" s="14"/>
      <c r="F2793" s="14"/>
      <c r="G2793" s="15">
        <f>IF(OR($B2793="",$D2793=""),"",IF($F2793&lt;&gt;"",$F2793,IFERROR(IF($D2793="In",INDEX('Products'!$E$6:$E$505,MATCH($B2793,'Products'!$A$6:$A$505,0)),INDEX('Products'!$F$6:$F$505,MATCH($B2793,'Products'!$A$6:$A$505,0))),"")))</f>
      </c>
      <c r="H2793" s="15">
        <f>IF(OR($E2793="",$G2793=""),"",$E2793*$G2793)</f>
      </c>
      <c r="I2793" s="15">
        <f>IF(AND($D2793="Out",$E2793&lt;&gt;"",$G2793&lt;&gt;""),$E2793*($G2793-IFERROR(INDEX('Products'!$E$6:$E$505,MATCH($B2793,'Products'!$A$6:$A$505,0)),0)),"")</f>
      </c>
      <c r="J2793" s="12"/>
    </row>
    <row r="2794" spans="1:10" x14ac:dyDescent="0.25">
      <c r="A2794" s="17"/>
      <c r="B2794" s="12"/>
      <c r="C2794" s="16">
        <f>IF($B2794="","",IFERROR(INDEX('Products'!$B$6:$B$505,MATCH($B2794,'Products'!$A$6:$A$505,0)),"Unknown code"))</f>
      </c>
      <c r="D2794" s="12"/>
      <c r="E2794" s="14"/>
      <c r="F2794" s="14"/>
      <c r="G2794" s="15">
        <f>IF(OR($B2794="",$D2794=""),"",IF($F2794&lt;&gt;"",$F2794,IFERROR(IF($D2794="In",INDEX('Products'!$E$6:$E$505,MATCH($B2794,'Products'!$A$6:$A$505,0)),INDEX('Products'!$F$6:$F$505,MATCH($B2794,'Products'!$A$6:$A$505,0))),"")))</f>
      </c>
      <c r="H2794" s="15">
        <f>IF(OR($E2794="",$G2794=""),"",$E2794*$G2794)</f>
      </c>
      <c r="I2794" s="15">
        <f>IF(AND($D2794="Out",$E2794&lt;&gt;"",$G2794&lt;&gt;""),$E2794*($G2794-IFERROR(INDEX('Products'!$E$6:$E$505,MATCH($B2794,'Products'!$A$6:$A$505,0)),0)),"")</f>
      </c>
      <c r="J2794" s="12"/>
    </row>
    <row r="2795" spans="1:10" x14ac:dyDescent="0.25">
      <c r="A2795" s="17"/>
      <c r="B2795" s="12"/>
      <c r="C2795" s="16">
        <f>IF($B2795="","",IFERROR(INDEX('Products'!$B$6:$B$505,MATCH($B2795,'Products'!$A$6:$A$505,0)),"Unknown code"))</f>
      </c>
      <c r="D2795" s="12"/>
      <c r="E2795" s="14"/>
      <c r="F2795" s="14"/>
      <c r="G2795" s="15">
        <f>IF(OR($B2795="",$D2795=""),"",IF($F2795&lt;&gt;"",$F2795,IFERROR(IF($D2795="In",INDEX('Products'!$E$6:$E$505,MATCH($B2795,'Products'!$A$6:$A$505,0)),INDEX('Products'!$F$6:$F$505,MATCH($B2795,'Products'!$A$6:$A$505,0))),"")))</f>
      </c>
      <c r="H2795" s="15">
        <f>IF(OR($E2795="",$G2795=""),"",$E2795*$G2795)</f>
      </c>
      <c r="I2795" s="15">
        <f>IF(AND($D2795="Out",$E2795&lt;&gt;"",$G2795&lt;&gt;""),$E2795*($G2795-IFERROR(INDEX('Products'!$E$6:$E$505,MATCH($B2795,'Products'!$A$6:$A$505,0)),0)),"")</f>
      </c>
      <c r="J2795" s="12"/>
    </row>
    <row r="2796" spans="1:10" x14ac:dyDescent="0.25">
      <c r="A2796" s="17"/>
      <c r="B2796" s="12"/>
      <c r="C2796" s="16">
        <f>IF($B2796="","",IFERROR(INDEX('Products'!$B$6:$B$505,MATCH($B2796,'Products'!$A$6:$A$505,0)),"Unknown code"))</f>
      </c>
      <c r="D2796" s="12"/>
      <c r="E2796" s="14"/>
      <c r="F2796" s="14"/>
      <c r="G2796" s="15">
        <f>IF(OR($B2796="",$D2796=""),"",IF($F2796&lt;&gt;"",$F2796,IFERROR(IF($D2796="In",INDEX('Products'!$E$6:$E$505,MATCH($B2796,'Products'!$A$6:$A$505,0)),INDEX('Products'!$F$6:$F$505,MATCH($B2796,'Products'!$A$6:$A$505,0))),"")))</f>
      </c>
      <c r="H2796" s="15">
        <f>IF(OR($E2796="",$G2796=""),"",$E2796*$G2796)</f>
      </c>
      <c r="I2796" s="15">
        <f>IF(AND($D2796="Out",$E2796&lt;&gt;"",$G2796&lt;&gt;""),$E2796*($G2796-IFERROR(INDEX('Products'!$E$6:$E$505,MATCH($B2796,'Products'!$A$6:$A$505,0)),0)),"")</f>
      </c>
      <c r="J2796" s="12"/>
    </row>
    <row r="2797" spans="1:10" x14ac:dyDescent="0.25">
      <c r="A2797" s="17"/>
      <c r="B2797" s="12"/>
      <c r="C2797" s="16">
        <f>IF($B2797="","",IFERROR(INDEX('Products'!$B$6:$B$505,MATCH($B2797,'Products'!$A$6:$A$505,0)),"Unknown code"))</f>
      </c>
      <c r="D2797" s="12"/>
      <c r="E2797" s="14"/>
      <c r="F2797" s="14"/>
      <c r="G2797" s="15">
        <f>IF(OR($B2797="",$D2797=""),"",IF($F2797&lt;&gt;"",$F2797,IFERROR(IF($D2797="In",INDEX('Products'!$E$6:$E$505,MATCH($B2797,'Products'!$A$6:$A$505,0)),INDEX('Products'!$F$6:$F$505,MATCH($B2797,'Products'!$A$6:$A$505,0))),"")))</f>
      </c>
      <c r="H2797" s="15">
        <f>IF(OR($E2797="",$G2797=""),"",$E2797*$G2797)</f>
      </c>
      <c r="I2797" s="15">
        <f>IF(AND($D2797="Out",$E2797&lt;&gt;"",$G2797&lt;&gt;""),$E2797*($G2797-IFERROR(INDEX('Products'!$E$6:$E$505,MATCH($B2797,'Products'!$A$6:$A$505,0)),0)),"")</f>
      </c>
      <c r="J2797" s="12"/>
    </row>
    <row r="2798" spans="1:10" x14ac:dyDescent="0.25">
      <c r="A2798" s="17"/>
      <c r="B2798" s="12"/>
      <c r="C2798" s="16">
        <f>IF($B2798="","",IFERROR(INDEX('Products'!$B$6:$B$505,MATCH($B2798,'Products'!$A$6:$A$505,0)),"Unknown code"))</f>
      </c>
      <c r="D2798" s="12"/>
      <c r="E2798" s="14"/>
      <c r="F2798" s="14"/>
      <c r="G2798" s="15">
        <f>IF(OR($B2798="",$D2798=""),"",IF($F2798&lt;&gt;"",$F2798,IFERROR(IF($D2798="In",INDEX('Products'!$E$6:$E$505,MATCH($B2798,'Products'!$A$6:$A$505,0)),INDEX('Products'!$F$6:$F$505,MATCH($B2798,'Products'!$A$6:$A$505,0))),"")))</f>
      </c>
      <c r="H2798" s="15">
        <f>IF(OR($E2798="",$G2798=""),"",$E2798*$G2798)</f>
      </c>
      <c r="I2798" s="15">
        <f>IF(AND($D2798="Out",$E2798&lt;&gt;"",$G2798&lt;&gt;""),$E2798*($G2798-IFERROR(INDEX('Products'!$E$6:$E$505,MATCH($B2798,'Products'!$A$6:$A$505,0)),0)),"")</f>
      </c>
      <c r="J2798" s="12"/>
    </row>
    <row r="2799" spans="1:10" x14ac:dyDescent="0.25">
      <c r="A2799" s="17"/>
      <c r="B2799" s="12"/>
      <c r="C2799" s="16">
        <f>IF($B2799="","",IFERROR(INDEX('Products'!$B$6:$B$505,MATCH($B2799,'Products'!$A$6:$A$505,0)),"Unknown code"))</f>
      </c>
      <c r="D2799" s="12"/>
      <c r="E2799" s="14"/>
      <c r="F2799" s="14"/>
      <c r="G2799" s="15">
        <f>IF(OR($B2799="",$D2799=""),"",IF($F2799&lt;&gt;"",$F2799,IFERROR(IF($D2799="In",INDEX('Products'!$E$6:$E$505,MATCH($B2799,'Products'!$A$6:$A$505,0)),INDEX('Products'!$F$6:$F$505,MATCH($B2799,'Products'!$A$6:$A$505,0))),"")))</f>
      </c>
      <c r="H2799" s="15">
        <f>IF(OR($E2799="",$G2799=""),"",$E2799*$G2799)</f>
      </c>
      <c r="I2799" s="15">
        <f>IF(AND($D2799="Out",$E2799&lt;&gt;"",$G2799&lt;&gt;""),$E2799*($G2799-IFERROR(INDEX('Products'!$E$6:$E$505,MATCH($B2799,'Products'!$A$6:$A$505,0)),0)),"")</f>
      </c>
      <c r="J2799" s="12"/>
    </row>
    <row r="2800" spans="1:10" x14ac:dyDescent="0.25">
      <c r="A2800" s="17"/>
      <c r="B2800" s="12"/>
      <c r="C2800" s="16">
        <f>IF($B2800="","",IFERROR(INDEX('Products'!$B$6:$B$505,MATCH($B2800,'Products'!$A$6:$A$505,0)),"Unknown code"))</f>
      </c>
      <c r="D2800" s="12"/>
      <c r="E2800" s="14"/>
      <c r="F2800" s="14"/>
      <c r="G2800" s="15">
        <f>IF(OR($B2800="",$D2800=""),"",IF($F2800&lt;&gt;"",$F2800,IFERROR(IF($D2800="In",INDEX('Products'!$E$6:$E$505,MATCH($B2800,'Products'!$A$6:$A$505,0)),INDEX('Products'!$F$6:$F$505,MATCH($B2800,'Products'!$A$6:$A$505,0))),"")))</f>
      </c>
      <c r="H2800" s="15">
        <f>IF(OR($E2800="",$G2800=""),"",$E2800*$G2800)</f>
      </c>
      <c r="I2800" s="15">
        <f>IF(AND($D2800="Out",$E2800&lt;&gt;"",$G2800&lt;&gt;""),$E2800*($G2800-IFERROR(INDEX('Products'!$E$6:$E$505,MATCH($B2800,'Products'!$A$6:$A$505,0)),0)),"")</f>
      </c>
      <c r="J2800" s="12"/>
    </row>
    <row r="2801" spans="1:10" x14ac:dyDescent="0.25">
      <c r="A2801" s="17"/>
      <c r="B2801" s="12"/>
      <c r="C2801" s="16">
        <f>IF($B2801="","",IFERROR(INDEX('Products'!$B$6:$B$505,MATCH($B2801,'Products'!$A$6:$A$505,0)),"Unknown code"))</f>
      </c>
      <c r="D2801" s="12"/>
      <c r="E2801" s="14"/>
      <c r="F2801" s="14"/>
      <c r="G2801" s="15">
        <f>IF(OR($B2801="",$D2801=""),"",IF($F2801&lt;&gt;"",$F2801,IFERROR(IF($D2801="In",INDEX('Products'!$E$6:$E$505,MATCH($B2801,'Products'!$A$6:$A$505,0)),INDEX('Products'!$F$6:$F$505,MATCH($B2801,'Products'!$A$6:$A$505,0))),"")))</f>
      </c>
      <c r="H2801" s="15">
        <f>IF(OR($E2801="",$G2801=""),"",$E2801*$G2801)</f>
      </c>
      <c r="I2801" s="15">
        <f>IF(AND($D2801="Out",$E2801&lt;&gt;"",$G2801&lt;&gt;""),$E2801*($G2801-IFERROR(INDEX('Products'!$E$6:$E$505,MATCH($B2801,'Products'!$A$6:$A$505,0)),0)),"")</f>
      </c>
      <c r="J2801" s="12"/>
    </row>
    <row r="2802" spans="1:10" x14ac:dyDescent="0.25">
      <c r="A2802" s="17"/>
      <c r="B2802" s="12"/>
      <c r="C2802" s="16">
        <f>IF($B2802="","",IFERROR(INDEX('Products'!$B$6:$B$505,MATCH($B2802,'Products'!$A$6:$A$505,0)),"Unknown code"))</f>
      </c>
      <c r="D2802" s="12"/>
      <c r="E2802" s="14"/>
      <c r="F2802" s="14"/>
      <c r="G2802" s="15">
        <f>IF(OR($B2802="",$D2802=""),"",IF($F2802&lt;&gt;"",$F2802,IFERROR(IF($D2802="In",INDEX('Products'!$E$6:$E$505,MATCH($B2802,'Products'!$A$6:$A$505,0)),INDEX('Products'!$F$6:$F$505,MATCH($B2802,'Products'!$A$6:$A$505,0))),"")))</f>
      </c>
      <c r="H2802" s="15">
        <f>IF(OR($E2802="",$G2802=""),"",$E2802*$G2802)</f>
      </c>
      <c r="I2802" s="15">
        <f>IF(AND($D2802="Out",$E2802&lt;&gt;"",$G2802&lt;&gt;""),$E2802*($G2802-IFERROR(INDEX('Products'!$E$6:$E$505,MATCH($B2802,'Products'!$A$6:$A$505,0)),0)),"")</f>
      </c>
      <c r="J2802" s="12"/>
    </row>
    <row r="2803" spans="1:10" x14ac:dyDescent="0.25">
      <c r="A2803" s="17"/>
      <c r="B2803" s="12"/>
      <c r="C2803" s="16">
        <f>IF($B2803="","",IFERROR(INDEX('Products'!$B$6:$B$505,MATCH($B2803,'Products'!$A$6:$A$505,0)),"Unknown code"))</f>
      </c>
      <c r="D2803" s="12"/>
      <c r="E2803" s="14"/>
      <c r="F2803" s="14"/>
      <c r="G2803" s="15">
        <f>IF(OR($B2803="",$D2803=""),"",IF($F2803&lt;&gt;"",$F2803,IFERROR(IF($D2803="In",INDEX('Products'!$E$6:$E$505,MATCH($B2803,'Products'!$A$6:$A$505,0)),INDEX('Products'!$F$6:$F$505,MATCH($B2803,'Products'!$A$6:$A$505,0))),"")))</f>
      </c>
      <c r="H2803" s="15">
        <f>IF(OR($E2803="",$G2803=""),"",$E2803*$G2803)</f>
      </c>
      <c r="I2803" s="15">
        <f>IF(AND($D2803="Out",$E2803&lt;&gt;"",$G2803&lt;&gt;""),$E2803*($G2803-IFERROR(INDEX('Products'!$E$6:$E$505,MATCH($B2803,'Products'!$A$6:$A$505,0)),0)),"")</f>
      </c>
      <c r="J2803" s="12"/>
    </row>
    <row r="2804" spans="1:10" x14ac:dyDescent="0.25">
      <c r="A2804" s="17"/>
      <c r="B2804" s="12"/>
      <c r="C2804" s="16">
        <f>IF($B2804="","",IFERROR(INDEX('Products'!$B$6:$B$505,MATCH($B2804,'Products'!$A$6:$A$505,0)),"Unknown code"))</f>
      </c>
      <c r="D2804" s="12"/>
      <c r="E2804" s="14"/>
      <c r="F2804" s="14"/>
      <c r="G2804" s="15">
        <f>IF(OR($B2804="",$D2804=""),"",IF($F2804&lt;&gt;"",$F2804,IFERROR(IF($D2804="In",INDEX('Products'!$E$6:$E$505,MATCH($B2804,'Products'!$A$6:$A$505,0)),INDEX('Products'!$F$6:$F$505,MATCH($B2804,'Products'!$A$6:$A$505,0))),"")))</f>
      </c>
      <c r="H2804" s="15">
        <f>IF(OR($E2804="",$G2804=""),"",$E2804*$G2804)</f>
      </c>
      <c r="I2804" s="15">
        <f>IF(AND($D2804="Out",$E2804&lt;&gt;"",$G2804&lt;&gt;""),$E2804*($G2804-IFERROR(INDEX('Products'!$E$6:$E$505,MATCH($B2804,'Products'!$A$6:$A$505,0)),0)),"")</f>
      </c>
      <c r="J2804" s="12"/>
    </row>
    <row r="2805" spans="1:10" x14ac:dyDescent="0.25">
      <c r="A2805" s="17"/>
      <c r="B2805" s="12"/>
      <c r="C2805" s="16">
        <f>IF($B2805="","",IFERROR(INDEX('Products'!$B$6:$B$505,MATCH($B2805,'Products'!$A$6:$A$505,0)),"Unknown code"))</f>
      </c>
      <c r="D2805" s="12"/>
      <c r="E2805" s="14"/>
      <c r="F2805" s="14"/>
      <c r="G2805" s="15">
        <f>IF(OR($B2805="",$D2805=""),"",IF($F2805&lt;&gt;"",$F2805,IFERROR(IF($D2805="In",INDEX('Products'!$E$6:$E$505,MATCH($B2805,'Products'!$A$6:$A$505,0)),INDEX('Products'!$F$6:$F$505,MATCH($B2805,'Products'!$A$6:$A$505,0))),"")))</f>
      </c>
      <c r="H2805" s="15">
        <f>IF(OR($E2805="",$G2805=""),"",$E2805*$G2805)</f>
      </c>
      <c r="I2805" s="15">
        <f>IF(AND($D2805="Out",$E2805&lt;&gt;"",$G2805&lt;&gt;""),$E2805*($G2805-IFERROR(INDEX('Products'!$E$6:$E$505,MATCH($B2805,'Products'!$A$6:$A$505,0)),0)),"")</f>
      </c>
      <c r="J2805" s="12"/>
    </row>
    <row r="2806" spans="1:10" x14ac:dyDescent="0.25">
      <c r="A2806" s="17"/>
      <c r="B2806" s="12"/>
      <c r="C2806" s="16">
        <f>IF($B2806="","",IFERROR(INDEX('Products'!$B$6:$B$505,MATCH($B2806,'Products'!$A$6:$A$505,0)),"Unknown code"))</f>
      </c>
      <c r="D2806" s="12"/>
      <c r="E2806" s="14"/>
      <c r="F2806" s="14"/>
      <c r="G2806" s="15">
        <f>IF(OR($B2806="",$D2806=""),"",IF($F2806&lt;&gt;"",$F2806,IFERROR(IF($D2806="In",INDEX('Products'!$E$6:$E$505,MATCH($B2806,'Products'!$A$6:$A$505,0)),INDEX('Products'!$F$6:$F$505,MATCH($B2806,'Products'!$A$6:$A$505,0))),"")))</f>
      </c>
      <c r="H2806" s="15">
        <f>IF(OR($E2806="",$G2806=""),"",$E2806*$G2806)</f>
      </c>
      <c r="I2806" s="15">
        <f>IF(AND($D2806="Out",$E2806&lt;&gt;"",$G2806&lt;&gt;""),$E2806*($G2806-IFERROR(INDEX('Products'!$E$6:$E$505,MATCH($B2806,'Products'!$A$6:$A$505,0)),0)),"")</f>
      </c>
      <c r="J2806" s="12"/>
    </row>
    <row r="2807" spans="1:10" x14ac:dyDescent="0.25">
      <c r="A2807" s="17"/>
      <c r="B2807" s="12"/>
      <c r="C2807" s="16">
        <f>IF($B2807="","",IFERROR(INDEX('Products'!$B$6:$B$505,MATCH($B2807,'Products'!$A$6:$A$505,0)),"Unknown code"))</f>
      </c>
      <c r="D2807" s="12"/>
      <c r="E2807" s="14"/>
      <c r="F2807" s="14"/>
      <c r="G2807" s="15">
        <f>IF(OR($B2807="",$D2807=""),"",IF($F2807&lt;&gt;"",$F2807,IFERROR(IF($D2807="In",INDEX('Products'!$E$6:$E$505,MATCH($B2807,'Products'!$A$6:$A$505,0)),INDEX('Products'!$F$6:$F$505,MATCH($B2807,'Products'!$A$6:$A$505,0))),"")))</f>
      </c>
      <c r="H2807" s="15">
        <f>IF(OR($E2807="",$G2807=""),"",$E2807*$G2807)</f>
      </c>
      <c r="I2807" s="15">
        <f>IF(AND($D2807="Out",$E2807&lt;&gt;"",$G2807&lt;&gt;""),$E2807*($G2807-IFERROR(INDEX('Products'!$E$6:$E$505,MATCH($B2807,'Products'!$A$6:$A$505,0)),0)),"")</f>
      </c>
      <c r="J2807" s="12"/>
    </row>
    <row r="2808" spans="1:10" x14ac:dyDescent="0.25">
      <c r="A2808" s="17"/>
      <c r="B2808" s="12"/>
      <c r="C2808" s="16">
        <f>IF($B2808="","",IFERROR(INDEX('Products'!$B$6:$B$505,MATCH($B2808,'Products'!$A$6:$A$505,0)),"Unknown code"))</f>
      </c>
      <c r="D2808" s="12"/>
      <c r="E2808" s="14"/>
      <c r="F2808" s="14"/>
      <c r="G2808" s="15">
        <f>IF(OR($B2808="",$D2808=""),"",IF($F2808&lt;&gt;"",$F2808,IFERROR(IF($D2808="In",INDEX('Products'!$E$6:$E$505,MATCH($B2808,'Products'!$A$6:$A$505,0)),INDEX('Products'!$F$6:$F$505,MATCH($B2808,'Products'!$A$6:$A$505,0))),"")))</f>
      </c>
      <c r="H2808" s="15">
        <f>IF(OR($E2808="",$G2808=""),"",$E2808*$G2808)</f>
      </c>
      <c r="I2808" s="15">
        <f>IF(AND($D2808="Out",$E2808&lt;&gt;"",$G2808&lt;&gt;""),$E2808*($G2808-IFERROR(INDEX('Products'!$E$6:$E$505,MATCH($B2808,'Products'!$A$6:$A$505,0)),0)),"")</f>
      </c>
      <c r="J2808" s="12"/>
    </row>
    <row r="2809" spans="1:10" x14ac:dyDescent="0.25">
      <c r="A2809" s="17"/>
      <c r="B2809" s="12"/>
      <c r="C2809" s="16">
        <f>IF($B2809="","",IFERROR(INDEX('Products'!$B$6:$B$505,MATCH($B2809,'Products'!$A$6:$A$505,0)),"Unknown code"))</f>
      </c>
      <c r="D2809" s="12"/>
      <c r="E2809" s="14"/>
      <c r="F2809" s="14"/>
      <c r="G2809" s="15">
        <f>IF(OR($B2809="",$D2809=""),"",IF($F2809&lt;&gt;"",$F2809,IFERROR(IF($D2809="In",INDEX('Products'!$E$6:$E$505,MATCH($B2809,'Products'!$A$6:$A$505,0)),INDEX('Products'!$F$6:$F$505,MATCH($B2809,'Products'!$A$6:$A$505,0))),"")))</f>
      </c>
      <c r="H2809" s="15">
        <f>IF(OR($E2809="",$G2809=""),"",$E2809*$G2809)</f>
      </c>
      <c r="I2809" s="15">
        <f>IF(AND($D2809="Out",$E2809&lt;&gt;"",$G2809&lt;&gt;""),$E2809*($G2809-IFERROR(INDEX('Products'!$E$6:$E$505,MATCH($B2809,'Products'!$A$6:$A$505,0)),0)),"")</f>
      </c>
      <c r="J2809" s="12"/>
    </row>
    <row r="2810" spans="1:10" x14ac:dyDescent="0.25">
      <c r="A2810" s="17"/>
      <c r="B2810" s="12"/>
      <c r="C2810" s="16">
        <f>IF($B2810="","",IFERROR(INDEX('Products'!$B$6:$B$505,MATCH($B2810,'Products'!$A$6:$A$505,0)),"Unknown code"))</f>
      </c>
      <c r="D2810" s="12"/>
      <c r="E2810" s="14"/>
      <c r="F2810" s="14"/>
      <c r="G2810" s="15">
        <f>IF(OR($B2810="",$D2810=""),"",IF($F2810&lt;&gt;"",$F2810,IFERROR(IF($D2810="In",INDEX('Products'!$E$6:$E$505,MATCH($B2810,'Products'!$A$6:$A$505,0)),INDEX('Products'!$F$6:$F$505,MATCH($B2810,'Products'!$A$6:$A$505,0))),"")))</f>
      </c>
      <c r="H2810" s="15">
        <f>IF(OR($E2810="",$G2810=""),"",$E2810*$G2810)</f>
      </c>
      <c r="I2810" s="15">
        <f>IF(AND($D2810="Out",$E2810&lt;&gt;"",$G2810&lt;&gt;""),$E2810*($G2810-IFERROR(INDEX('Products'!$E$6:$E$505,MATCH($B2810,'Products'!$A$6:$A$505,0)),0)),"")</f>
      </c>
      <c r="J2810" s="12"/>
    </row>
    <row r="2811" spans="1:10" x14ac:dyDescent="0.25">
      <c r="A2811" s="17"/>
      <c r="B2811" s="12"/>
      <c r="C2811" s="16">
        <f>IF($B2811="","",IFERROR(INDEX('Products'!$B$6:$B$505,MATCH($B2811,'Products'!$A$6:$A$505,0)),"Unknown code"))</f>
      </c>
      <c r="D2811" s="12"/>
      <c r="E2811" s="14"/>
      <c r="F2811" s="14"/>
      <c r="G2811" s="15">
        <f>IF(OR($B2811="",$D2811=""),"",IF($F2811&lt;&gt;"",$F2811,IFERROR(IF($D2811="In",INDEX('Products'!$E$6:$E$505,MATCH($B2811,'Products'!$A$6:$A$505,0)),INDEX('Products'!$F$6:$F$505,MATCH($B2811,'Products'!$A$6:$A$505,0))),"")))</f>
      </c>
      <c r="H2811" s="15">
        <f>IF(OR($E2811="",$G2811=""),"",$E2811*$G2811)</f>
      </c>
      <c r="I2811" s="15">
        <f>IF(AND($D2811="Out",$E2811&lt;&gt;"",$G2811&lt;&gt;""),$E2811*($G2811-IFERROR(INDEX('Products'!$E$6:$E$505,MATCH($B2811,'Products'!$A$6:$A$505,0)),0)),"")</f>
      </c>
      <c r="J2811" s="12"/>
    </row>
    <row r="2812" spans="1:10" x14ac:dyDescent="0.25">
      <c r="A2812" s="17"/>
      <c r="B2812" s="12"/>
      <c r="C2812" s="16">
        <f>IF($B2812="","",IFERROR(INDEX('Products'!$B$6:$B$505,MATCH($B2812,'Products'!$A$6:$A$505,0)),"Unknown code"))</f>
      </c>
      <c r="D2812" s="12"/>
      <c r="E2812" s="14"/>
      <c r="F2812" s="14"/>
      <c r="G2812" s="15">
        <f>IF(OR($B2812="",$D2812=""),"",IF($F2812&lt;&gt;"",$F2812,IFERROR(IF($D2812="In",INDEX('Products'!$E$6:$E$505,MATCH($B2812,'Products'!$A$6:$A$505,0)),INDEX('Products'!$F$6:$F$505,MATCH($B2812,'Products'!$A$6:$A$505,0))),"")))</f>
      </c>
      <c r="H2812" s="15">
        <f>IF(OR($E2812="",$G2812=""),"",$E2812*$G2812)</f>
      </c>
      <c r="I2812" s="15">
        <f>IF(AND($D2812="Out",$E2812&lt;&gt;"",$G2812&lt;&gt;""),$E2812*($G2812-IFERROR(INDEX('Products'!$E$6:$E$505,MATCH($B2812,'Products'!$A$6:$A$505,0)),0)),"")</f>
      </c>
      <c r="J2812" s="12"/>
    </row>
    <row r="2813" spans="1:10" x14ac:dyDescent="0.25">
      <c r="A2813" s="17"/>
      <c r="B2813" s="12"/>
      <c r="C2813" s="16">
        <f>IF($B2813="","",IFERROR(INDEX('Products'!$B$6:$B$505,MATCH($B2813,'Products'!$A$6:$A$505,0)),"Unknown code"))</f>
      </c>
      <c r="D2813" s="12"/>
      <c r="E2813" s="14"/>
      <c r="F2813" s="14"/>
      <c r="G2813" s="15">
        <f>IF(OR($B2813="",$D2813=""),"",IF($F2813&lt;&gt;"",$F2813,IFERROR(IF($D2813="In",INDEX('Products'!$E$6:$E$505,MATCH($B2813,'Products'!$A$6:$A$505,0)),INDEX('Products'!$F$6:$F$505,MATCH($B2813,'Products'!$A$6:$A$505,0))),"")))</f>
      </c>
      <c r="H2813" s="15">
        <f>IF(OR($E2813="",$G2813=""),"",$E2813*$G2813)</f>
      </c>
      <c r="I2813" s="15">
        <f>IF(AND($D2813="Out",$E2813&lt;&gt;"",$G2813&lt;&gt;""),$E2813*($G2813-IFERROR(INDEX('Products'!$E$6:$E$505,MATCH($B2813,'Products'!$A$6:$A$505,0)),0)),"")</f>
      </c>
      <c r="J2813" s="12"/>
    </row>
    <row r="2814" spans="1:10" x14ac:dyDescent="0.25">
      <c r="A2814" s="17"/>
      <c r="B2814" s="12"/>
      <c r="C2814" s="16">
        <f>IF($B2814="","",IFERROR(INDEX('Products'!$B$6:$B$505,MATCH($B2814,'Products'!$A$6:$A$505,0)),"Unknown code"))</f>
      </c>
      <c r="D2814" s="12"/>
      <c r="E2814" s="14"/>
      <c r="F2814" s="14"/>
      <c r="G2814" s="15">
        <f>IF(OR($B2814="",$D2814=""),"",IF($F2814&lt;&gt;"",$F2814,IFERROR(IF($D2814="In",INDEX('Products'!$E$6:$E$505,MATCH($B2814,'Products'!$A$6:$A$505,0)),INDEX('Products'!$F$6:$F$505,MATCH($B2814,'Products'!$A$6:$A$505,0))),"")))</f>
      </c>
      <c r="H2814" s="15">
        <f>IF(OR($E2814="",$G2814=""),"",$E2814*$G2814)</f>
      </c>
      <c r="I2814" s="15">
        <f>IF(AND($D2814="Out",$E2814&lt;&gt;"",$G2814&lt;&gt;""),$E2814*($G2814-IFERROR(INDEX('Products'!$E$6:$E$505,MATCH($B2814,'Products'!$A$6:$A$505,0)),0)),"")</f>
      </c>
      <c r="J2814" s="12"/>
    </row>
    <row r="2815" spans="1:10" x14ac:dyDescent="0.25">
      <c r="A2815" s="17"/>
      <c r="B2815" s="12"/>
      <c r="C2815" s="16">
        <f>IF($B2815="","",IFERROR(INDEX('Products'!$B$6:$B$505,MATCH($B2815,'Products'!$A$6:$A$505,0)),"Unknown code"))</f>
      </c>
      <c r="D2815" s="12"/>
      <c r="E2815" s="14"/>
      <c r="F2815" s="14"/>
      <c r="G2815" s="15">
        <f>IF(OR($B2815="",$D2815=""),"",IF($F2815&lt;&gt;"",$F2815,IFERROR(IF($D2815="In",INDEX('Products'!$E$6:$E$505,MATCH($B2815,'Products'!$A$6:$A$505,0)),INDEX('Products'!$F$6:$F$505,MATCH($B2815,'Products'!$A$6:$A$505,0))),"")))</f>
      </c>
      <c r="H2815" s="15">
        <f>IF(OR($E2815="",$G2815=""),"",$E2815*$G2815)</f>
      </c>
      <c r="I2815" s="15">
        <f>IF(AND($D2815="Out",$E2815&lt;&gt;"",$G2815&lt;&gt;""),$E2815*($G2815-IFERROR(INDEX('Products'!$E$6:$E$505,MATCH($B2815,'Products'!$A$6:$A$505,0)),0)),"")</f>
      </c>
      <c r="J2815" s="12"/>
    </row>
    <row r="2816" spans="1:10" x14ac:dyDescent="0.25">
      <c r="A2816" s="17"/>
      <c r="B2816" s="12"/>
      <c r="C2816" s="16">
        <f>IF($B2816="","",IFERROR(INDEX('Products'!$B$6:$B$505,MATCH($B2816,'Products'!$A$6:$A$505,0)),"Unknown code"))</f>
      </c>
      <c r="D2816" s="12"/>
      <c r="E2816" s="14"/>
      <c r="F2816" s="14"/>
      <c r="G2816" s="15">
        <f>IF(OR($B2816="",$D2816=""),"",IF($F2816&lt;&gt;"",$F2816,IFERROR(IF($D2816="In",INDEX('Products'!$E$6:$E$505,MATCH($B2816,'Products'!$A$6:$A$505,0)),INDEX('Products'!$F$6:$F$505,MATCH($B2816,'Products'!$A$6:$A$505,0))),"")))</f>
      </c>
      <c r="H2816" s="15">
        <f>IF(OR($E2816="",$G2816=""),"",$E2816*$G2816)</f>
      </c>
      <c r="I2816" s="15">
        <f>IF(AND($D2816="Out",$E2816&lt;&gt;"",$G2816&lt;&gt;""),$E2816*($G2816-IFERROR(INDEX('Products'!$E$6:$E$505,MATCH($B2816,'Products'!$A$6:$A$505,0)),0)),"")</f>
      </c>
      <c r="J2816" s="12"/>
    </row>
    <row r="2817" spans="1:10" x14ac:dyDescent="0.25">
      <c r="A2817" s="17"/>
      <c r="B2817" s="12"/>
      <c r="C2817" s="16">
        <f>IF($B2817="","",IFERROR(INDEX('Products'!$B$6:$B$505,MATCH($B2817,'Products'!$A$6:$A$505,0)),"Unknown code"))</f>
      </c>
      <c r="D2817" s="12"/>
      <c r="E2817" s="14"/>
      <c r="F2817" s="14"/>
      <c r="G2817" s="15">
        <f>IF(OR($B2817="",$D2817=""),"",IF($F2817&lt;&gt;"",$F2817,IFERROR(IF($D2817="In",INDEX('Products'!$E$6:$E$505,MATCH($B2817,'Products'!$A$6:$A$505,0)),INDEX('Products'!$F$6:$F$505,MATCH($B2817,'Products'!$A$6:$A$505,0))),"")))</f>
      </c>
      <c r="H2817" s="15">
        <f>IF(OR($E2817="",$G2817=""),"",$E2817*$G2817)</f>
      </c>
      <c r="I2817" s="15">
        <f>IF(AND($D2817="Out",$E2817&lt;&gt;"",$G2817&lt;&gt;""),$E2817*($G2817-IFERROR(INDEX('Products'!$E$6:$E$505,MATCH($B2817,'Products'!$A$6:$A$505,0)),0)),"")</f>
      </c>
      <c r="J2817" s="12"/>
    </row>
    <row r="2818" spans="1:10" x14ac:dyDescent="0.25">
      <c r="A2818" s="17"/>
      <c r="B2818" s="12"/>
      <c r="C2818" s="16">
        <f>IF($B2818="","",IFERROR(INDEX('Products'!$B$6:$B$505,MATCH($B2818,'Products'!$A$6:$A$505,0)),"Unknown code"))</f>
      </c>
      <c r="D2818" s="12"/>
      <c r="E2818" s="14"/>
      <c r="F2818" s="14"/>
      <c r="G2818" s="15">
        <f>IF(OR($B2818="",$D2818=""),"",IF($F2818&lt;&gt;"",$F2818,IFERROR(IF($D2818="In",INDEX('Products'!$E$6:$E$505,MATCH($B2818,'Products'!$A$6:$A$505,0)),INDEX('Products'!$F$6:$F$505,MATCH($B2818,'Products'!$A$6:$A$505,0))),"")))</f>
      </c>
      <c r="H2818" s="15">
        <f>IF(OR($E2818="",$G2818=""),"",$E2818*$G2818)</f>
      </c>
      <c r="I2818" s="15">
        <f>IF(AND($D2818="Out",$E2818&lt;&gt;"",$G2818&lt;&gt;""),$E2818*($G2818-IFERROR(INDEX('Products'!$E$6:$E$505,MATCH($B2818,'Products'!$A$6:$A$505,0)),0)),"")</f>
      </c>
      <c r="J2818" s="12"/>
    </row>
    <row r="2819" spans="1:10" x14ac:dyDescent="0.25">
      <c r="A2819" s="17"/>
      <c r="B2819" s="12"/>
      <c r="C2819" s="16">
        <f>IF($B2819="","",IFERROR(INDEX('Products'!$B$6:$B$505,MATCH($B2819,'Products'!$A$6:$A$505,0)),"Unknown code"))</f>
      </c>
      <c r="D2819" s="12"/>
      <c r="E2819" s="14"/>
      <c r="F2819" s="14"/>
      <c r="G2819" s="15">
        <f>IF(OR($B2819="",$D2819=""),"",IF($F2819&lt;&gt;"",$F2819,IFERROR(IF($D2819="In",INDEX('Products'!$E$6:$E$505,MATCH($B2819,'Products'!$A$6:$A$505,0)),INDEX('Products'!$F$6:$F$505,MATCH($B2819,'Products'!$A$6:$A$505,0))),"")))</f>
      </c>
      <c r="H2819" s="15">
        <f>IF(OR($E2819="",$G2819=""),"",$E2819*$G2819)</f>
      </c>
      <c r="I2819" s="15">
        <f>IF(AND($D2819="Out",$E2819&lt;&gt;"",$G2819&lt;&gt;""),$E2819*($G2819-IFERROR(INDEX('Products'!$E$6:$E$505,MATCH($B2819,'Products'!$A$6:$A$505,0)),0)),"")</f>
      </c>
      <c r="J2819" s="12"/>
    </row>
    <row r="2820" spans="1:10" x14ac:dyDescent="0.25">
      <c r="A2820" s="17"/>
      <c r="B2820" s="12"/>
      <c r="C2820" s="16">
        <f>IF($B2820="","",IFERROR(INDEX('Products'!$B$6:$B$505,MATCH($B2820,'Products'!$A$6:$A$505,0)),"Unknown code"))</f>
      </c>
      <c r="D2820" s="12"/>
      <c r="E2820" s="14"/>
      <c r="F2820" s="14"/>
      <c r="G2820" s="15">
        <f>IF(OR($B2820="",$D2820=""),"",IF($F2820&lt;&gt;"",$F2820,IFERROR(IF($D2820="In",INDEX('Products'!$E$6:$E$505,MATCH($B2820,'Products'!$A$6:$A$505,0)),INDEX('Products'!$F$6:$F$505,MATCH($B2820,'Products'!$A$6:$A$505,0))),"")))</f>
      </c>
      <c r="H2820" s="15">
        <f>IF(OR($E2820="",$G2820=""),"",$E2820*$G2820)</f>
      </c>
      <c r="I2820" s="15">
        <f>IF(AND($D2820="Out",$E2820&lt;&gt;"",$G2820&lt;&gt;""),$E2820*($G2820-IFERROR(INDEX('Products'!$E$6:$E$505,MATCH($B2820,'Products'!$A$6:$A$505,0)),0)),"")</f>
      </c>
      <c r="J2820" s="12"/>
    </row>
    <row r="2821" spans="1:10" x14ac:dyDescent="0.25">
      <c r="A2821" s="17"/>
      <c r="B2821" s="12"/>
      <c r="C2821" s="16">
        <f>IF($B2821="","",IFERROR(INDEX('Products'!$B$6:$B$505,MATCH($B2821,'Products'!$A$6:$A$505,0)),"Unknown code"))</f>
      </c>
      <c r="D2821" s="12"/>
      <c r="E2821" s="14"/>
      <c r="F2821" s="14"/>
      <c r="G2821" s="15">
        <f>IF(OR($B2821="",$D2821=""),"",IF($F2821&lt;&gt;"",$F2821,IFERROR(IF($D2821="In",INDEX('Products'!$E$6:$E$505,MATCH($B2821,'Products'!$A$6:$A$505,0)),INDEX('Products'!$F$6:$F$505,MATCH($B2821,'Products'!$A$6:$A$505,0))),"")))</f>
      </c>
      <c r="H2821" s="15">
        <f>IF(OR($E2821="",$G2821=""),"",$E2821*$G2821)</f>
      </c>
      <c r="I2821" s="15">
        <f>IF(AND($D2821="Out",$E2821&lt;&gt;"",$G2821&lt;&gt;""),$E2821*($G2821-IFERROR(INDEX('Products'!$E$6:$E$505,MATCH($B2821,'Products'!$A$6:$A$505,0)),0)),"")</f>
      </c>
      <c r="J2821" s="12"/>
    </row>
    <row r="2822" spans="1:10" x14ac:dyDescent="0.25">
      <c r="A2822" s="17"/>
      <c r="B2822" s="12"/>
      <c r="C2822" s="16">
        <f>IF($B2822="","",IFERROR(INDEX('Products'!$B$6:$B$505,MATCH($B2822,'Products'!$A$6:$A$505,0)),"Unknown code"))</f>
      </c>
      <c r="D2822" s="12"/>
      <c r="E2822" s="14"/>
      <c r="F2822" s="14"/>
      <c r="G2822" s="15">
        <f>IF(OR($B2822="",$D2822=""),"",IF($F2822&lt;&gt;"",$F2822,IFERROR(IF($D2822="In",INDEX('Products'!$E$6:$E$505,MATCH($B2822,'Products'!$A$6:$A$505,0)),INDEX('Products'!$F$6:$F$505,MATCH($B2822,'Products'!$A$6:$A$505,0))),"")))</f>
      </c>
      <c r="H2822" s="15">
        <f>IF(OR($E2822="",$G2822=""),"",$E2822*$G2822)</f>
      </c>
      <c r="I2822" s="15">
        <f>IF(AND($D2822="Out",$E2822&lt;&gt;"",$G2822&lt;&gt;""),$E2822*($G2822-IFERROR(INDEX('Products'!$E$6:$E$505,MATCH($B2822,'Products'!$A$6:$A$505,0)),0)),"")</f>
      </c>
      <c r="J2822" s="12"/>
    </row>
    <row r="2823" spans="1:10" x14ac:dyDescent="0.25">
      <c r="A2823" s="17"/>
      <c r="B2823" s="12"/>
      <c r="C2823" s="16">
        <f>IF($B2823="","",IFERROR(INDEX('Products'!$B$6:$B$505,MATCH($B2823,'Products'!$A$6:$A$505,0)),"Unknown code"))</f>
      </c>
      <c r="D2823" s="12"/>
      <c r="E2823" s="14"/>
      <c r="F2823" s="14"/>
      <c r="G2823" s="15">
        <f>IF(OR($B2823="",$D2823=""),"",IF($F2823&lt;&gt;"",$F2823,IFERROR(IF($D2823="In",INDEX('Products'!$E$6:$E$505,MATCH($B2823,'Products'!$A$6:$A$505,0)),INDEX('Products'!$F$6:$F$505,MATCH($B2823,'Products'!$A$6:$A$505,0))),"")))</f>
      </c>
      <c r="H2823" s="15">
        <f>IF(OR($E2823="",$G2823=""),"",$E2823*$G2823)</f>
      </c>
      <c r="I2823" s="15">
        <f>IF(AND($D2823="Out",$E2823&lt;&gt;"",$G2823&lt;&gt;""),$E2823*($G2823-IFERROR(INDEX('Products'!$E$6:$E$505,MATCH($B2823,'Products'!$A$6:$A$505,0)),0)),"")</f>
      </c>
      <c r="J2823" s="12"/>
    </row>
    <row r="2824" spans="1:10" x14ac:dyDescent="0.25">
      <c r="A2824" s="17"/>
      <c r="B2824" s="12"/>
      <c r="C2824" s="16">
        <f>IF($B2824="","",IFERROR(INDEX('Products'!$B$6:$B$505,MATCH($B2824,'Products'!$A$6:$A$505,0)),"Unknown code"))</f>
      </c>
      <c r="D2824" s="12"/>
      <c r="E2824" s="14"/>
      <c r="F2824" s="14"/>
      <c r="G2824" s="15">
        <f>IF(OR($B2824="",$D2824=""),"",IF($F2824&lt;&gt;"",$F2824,IFERROR(IF($D2824="In",INDEX('Products'!$E$6:$E$505,MATCH($B2824,'Products'!$A$6:$A$505,0)),INDEX('Products'!$F$6:$F$505,MATCH($B2824,'Products'!$A$6:$A$505,0))),"")))</f>
      </c>
      <c r="H2824" s="15">
        <f>IF(OR($E2824="",$G2824=""),"",$E2824*$G2824)</f>
      </c>
      <c r="I2824" s="15">
        <f>IF(AND($D2824="Out",$E2824&lt;&gt;"",$G2824&lt;&gt;""),$E2824*($G2824-IFERROR(INDEX('Products'!$E$6:$E$505,MATCH($B2824,'Products'!$A$6:$A$505,0)),0)),"")</f>
      </c>
      <c r="J2824" s="12"/>
    </row>
    <row r="2825" spans="1:10" x14ac:dyDescent="0.25">
      <c r="A2825" s="17"/>
      <c r="B2825" s="12"/>
      <c r="C2825" s="16">
        <f>IF($B2825="","",IFERROR(INDEX('Products'!$B$6:$B$505,MATCH($B2825,'Products'!$A$6:$A$505,0)),"Unknown code"))</f>
      </c>
      <c r="D2825" s="12"/>
      <c r="E2825" s="14"/>
      <c r="F2825" s="14"/>
      <c r="G2825" s="15">
        <f>IF(OR($B2825="",$D2825=""),"",IF($F2825&lt;&gt;"",$F2825,IFERROR(IF($D2825="In",INDEX('Products'!$E$6:$E$505,MATCH($B2825,'Products'!$A$6:$A$505,0)),INDEX('Products'!$F$6:$F$505,MATCH($B2825,'Products'!$A$6:$A$505,0))),"")))</f>
      </c>
      <c r="H2825" s="15">
        <f>IF(OR($E2825="",$G2825=""),"",$E2825*$G2825)</f>
      </c>
      <c r="I2825" s="15">
        <f>IF(AND($D2825="Out",$E2825&lt;&gt;"",$G2825&lt;&gt;""),$E2825*($G2825-IFERROR(INDEX('Products'!$E$6:$E$505,MATCH($B2825,'Products'!$A$6:$A$505,0)),0)),"")</f>
      </c>
      <c r="J2825" s="12"/>
    </row>
    <row r="2826" spans="1:10" x14ac:dyDescent="0.25">
      <c r="A2826" s="17"/>
      <c r="B2826" s="12"/>
      <c r="C2826" s="16">
        <f>IF($B2826="","",IFERROR(INDEX('Products'!$B$6:$B$505,MATCH($B2826,'Products'!$A$6:$A$505,0)),"Unknown code"))</f>
      </c>
      <c r="D2826" s="12"/>
      <c r="E2826" s="14"/>
      <c r="F2826" s="14"/>
      <c r="G2826" s="15">
        <f>IF(OR($B2826="",$D2826=""),"",IF($F2826&lt;&gt;"",$F2826,IFERROR(IF($D2826="In",INDEX('Products'!$E$6:$E$505,MATCH($B2826,'Products'!$A$6:$A$505,0)),INDEX('Products'!$F$6:$F$505,MATCH($B2826,'Products'!$A$6:$A$505,0))),"")))</f>
      </c>
      <c r="H2826" s="15">
        <f>IF(OR($E2826="",$G2826=""),"",$E2826*$G2826)</f>
      </c>
      <c r="I2826" s="15">
        <f>IF(AND($D2826="Out",$E2826&lt;&gt;"",$G2826&lt;&gt;""),$E2826*($G2826-IFERROR(INDEX('Products'!$E$6:$E$505,MATCH($B2826,'Products'!$A$6:$A$505,0)),0)),"")</f>
      </c>
      <c r="J2826" s="12"/>
    </row>
    <row r="2827" spans="1:10" x14ac:dyDescent="0.25">
      <c r="A2827" s="17"/>
      <c r="B2827" s="12"/>
      <c r="C2827" s="16">
        <f>IF($B2827="","",IFERROR(INDEX('Products'!$B$6:$B$505,MATCH($B2827,'Products'!$A$6:$A$505,0)),"Unknown code"))</f>
      </c>
      <c r="D2827" s="12"/>
      <c r="E2827" s="14"/>
      <c r="F2827" s="14"/>
      <c r="G2827" s="15">
        <f>IF(OR($B2827="",$D2827=""),"",IF($F2827&lt;&gt;"",$F2827,IFERROR(IF($D2827="In",INDEX('Products'!$E$6:$E$505,MATCH($B2827,'Products'!$A$6:$A$505,0)),INDEX('Products'!$F$6:$F$505,MATCH($B2827,'Products'!$A$6:$A$505,0))),"")))</f>
      </c>
      <c r="H2827" s="15">
        <f>IF(OR($E2827="",$G2827=""),"",$E2827*$G2827)</f>
      </c>
      <c r="I2827" s="15">
        <f>IF(AND($D2827="Out",$E2827&lt;&gt;"",$G2827&lt;&gt;""),$E2827*($G2827-IFERROR(INDEX('Products'!$E$6:$E$505,MATCH($B2827,'Products'!$A$6:$A$505,0)),0)),"")</f>
      </c>
      <c r="J2827" s="12"/>
    </row>
    <row r="2828" spans="1:10" x14ac:dyDescent="0.25">
      <c r="A2828" s="17"/>
      <c r="B2828" s="12"/>
      <c r="C2828" s="16">
        <f>IF($B2828="","",IFERROR(INDEX('Products'!$B$6:$B$505,MATCH($B2828,'Products'!$A$6:$A$505,0)),"Unknown code"))</f>
      </c>
      <c r="D2828" s="12"/>
      <c r="E2828" s="14"/>
      <c r="F2828" s="14"/>
      <c r="G2828" s="15">
        <f>IF(OR($B2828="",$D2828=""),"",IF($F2828&lt;&gt;"",$F2828,IFERROR(IF($D2828="In",INDEX('Products'!$E$6:$E$505,MATCH($B2828,'Products'!$A$6:$A$505,0)),INDEX('Products'!$F$6:$F$505,MATCH($B2828,'Products'!$A$6:$A$505,0))),"")))</f>
      </c>
      <c r="H2828" s="15">
        <f>IF(OR($E2828="",$G2828=""),"",$E2828*$G2828)</f>
      </c>
      <c r="I2828" s="15">
        <f>IF(AND($D2828="Out",$E2828&lt;&gt;"",$G2828&lt;&gt;""),$E2828*($G2828-IFERROR(INDEX('Products'!$E$6:$E$505,MATCH($B2828,'Products'!$A$6:$A$505,0)),0)),"")</f>
      </c>
      <c r="J2828" s="12"/>
    </row>
    <row r="2829" spans="1:10" x14ac:dyDescent="0.25">
      <c r="A2829" s="17"/>
      <c r="B2829" s="12"/>
      <c r="C2829" s="16">
        <f>IF($B2829="","",IFERROR(INDEX('Products'!$B$6:$B$505,MATCH($B2829,'Products'!$A$6:$A$505,0)),"Unknown code"))</f>
      </c>
      <c r="D2829" s="12"/>
      <c r="E2829" s="14"/>
      <c r="F2829" s="14"/>
      <c r="G2829" s="15">
        <f>IF(OR($B2829="",$D2829=""),"",IF($F2829&lt;&gt;"",$F2829,IFERROR(IF($D2829="In",INDEX('Products'!$E$6:$E$505,MATCH($B2829,'Products'!$A$6:$A$505,0)),INDEX('Products'!$F$6:$F$505,MATCH($B2829,'Products'!$A$6:$A$505,0))),"")))</f>
      </c>
      <c r="H2829" s="15">
        <f>IF(OR($E2829="",$G2829=""),"",$E2829*$G2829)</f>
      </c>
      <c r="I2829" s="15">
        <f>IF(AND($D2829="Out",$E2829&lt;&gt;"",$G2829&lt;&gt;""),$E2829*($G2829-IFERROR(INDEX('Products'!$E$6:$E$505,MATCH($B2829,'Products'!$A$6:$A$505,0)),0)),"")</f>
      </c>
      <c r="J2829" s="12"/>
    </row>
    <row r="2830" spans="1:10" x14ac:dyDescent="0.25">
      <c r="A2830" s="17"/>
      <c r="B2830" s="12"/>
      <c r="C2830" s="16">
        <f>IF($B2830="","",IFERROR(INDEX('Products'!$B$6:$B$505,MATCH($B2830,'Products'!$A$6:$A$505,0)),"Unknown code"))</f>
      </c>
      <c r="D2830" s="12"/>
      <c r="E2830" s="14"/>
      <c r="F2830" s="14"/>
      <c r="G2830" s="15">
        <f>IF(OR($B2830="",$D2830=""),"",IF($F2830&lt;&gt;"",$F2830,IFERROR(IF($D2830="In",INDEX('Products'!$E$6:$E$505,MATCH($B2830,'Products'!$A$6:$A$505,0)),INDEX('Products'!$F$6:$F$505,MATCH($B2830,'Products'!$A$6:$A$505,0))),"")))</f>
      </c>
      <c r="H2830" s="15">
        <f>IF(OR($E2830="",$G2830=""),"",$E2830*$G2830)</f>
      </c>
      <c r="I2830" s="15">
        <f>IF(AND($D2830="Out",$E2830&lt;&gt;"",$G2830&lt;&gt;""),$E2830*($G2830-IFERROR(INDEX('Products'!$E$6:$E$505,MATCH($B2830,'Products'!$A$6:$A$505,0)),0)),"")</f>
      </c>
      <c r="J2830" s="12"/>
    </row>
    <row r="2831" spans="1:10" x14ac:dyDescent="0.25">
      <c r="A2831" s="17"/>
      <c r="B2831" s="12"/>
      <c r="C2831" s="16">
        <f>IF($B2831="","",IFERROR(INDEX('Products'!$B$6:$B$505,MATCH($B2831,'Products'!$A$6:$A$505,0)),"Unknown code"))</f>
      </c>
      <c r="D2831" s="12"/>
      <c r="E2831" s="14"/>
      <c r="F2831" s="14"/>
      <c r="G2831" s="15">
        <f>IF(OR($B2831="",$D2831=""),"",IF($F2831&lt;&gt;"",$F2831,IFERROR(IF($D2831="In",INDEX('Products'!$E$6:$E$505,MATCH($B2831,'Products'!$A$6:$A$505,0)),INDEX('Products'!$F$6:$F$505,MATCH($B2831,'Products'!$A$6:$A$505,0))),"")))</f>
      </c>
      <c r="H2831" s="15">
        <f>IF(OR($E2831="",$G2831=""),"",$E2831*$G2831)</f>
      </c>
      <c r="I2831" s="15">
        <f>IF(AND($D2831="Out",$E2831&lt;&gt;"",$G2831&lt;&gt;""),$E2831*($G2831-IFERROR(INDEX('Products'!$E$6:$E$505,MATCH($B2831,'Products'!$A$6:$A$505,0)),0)),"")</f>
      </c>
      <c r="J2831" s="12"/>
    </row>
    <row r="2832" spans="1:10" x14ac:dyDescent="0.25">
      <c r="A2832" s="17"/>
      <c r="B2832" s="12"/>
      <c r="C2832" s="16">
        <f>IF($B2832="","",IFERROR(INDEX('Products'!$B$6:$B$505,MATCH($B2832,'Products'!$A$6:$A$505,0)),"Unknown code"))</f>
      </c>
      <c r="D2832" s="12"/>
      <c r="E2832" s="14"/>
      <c r="F2832" s="14"/>
      <c r="G2832" s="15">
        <f>IF(OR($B2832="",$D2832=""),"",IF($F2832&lt;&gt;"",$F2832,IFERROR(IF($D2832="In",INDEX('Products'!$E$6:$E$505,MATCH($B2832,'Products'!$A$6:$A$505,0)),INDEX('Products'!$F$6:$F$505,MATCH($B2832,'Products'!$A$6:$A$505,0))),"")))</f>
      </c>
      <c r="H2832" s="15">
        <f>IF(OR($E2832="",$G2832=""),"",$E2832*$G2832)</f>
      </c>
      <c r="I2832" s="15">
        <f>IF(AND($D2832="Out",$E2832&lt;&gt;"",$G2832&lt;&gt;""),$E2832*($G2832-IFERROR(INDEX('Products'!$E$6:$E$505,MATCH($B2832,'Products'!$A$6:$A$505,0)),0)),"")</f>
      </c>
      <c r="J2832" s="12"/>
    </row>
    <row r="2833" spans="1:10" x14ac:dyDescent="0.25">
      <c r="A2833" s="17"/>
      <c r="B2833" s="12"/>
      <c r="C2833" s="16">
        <f>IF($B2833="","",IFERROR(INDEX('Products'!$B$6:$B$505,MATCH($B2833,'Products'!$A$6:$A$505,0)),"Unknown code"))</f>
      </c>
      <c r="D2833" s="12"/>
      <c r="E2833" s="14"/>
      <c r="F2833" s="14"/>
      <c r="G2833" s="15">
        <f>IF(OR($B2833="",$D2833=""),"",IF($F2833&lt;&gt;"",$F2833,IFERROR(IF($D2833="In",INDEX('Products'!$E$6:$E$505,MATCH($B2833,'Products'!$A$6:$A$505,0)),INDEX('Products'!$F$6:$F$505,MATCH($B2833,'Products'!$A$6:$A$505,0))),"")))</f>
      </c>
      <c r="H2833" s="15">
        <f>IF(OR($E2833="",$G2833=""),"",$E2833*$G2833)</f>
      </c>
      <c r="I2833" s="15">
        <f>IF(AND($D2833="Out",$E2833&lt;&gt;"",$G2833&lt;&gt;""),$E2833*($G2833-IFERROR(INDEX('Products'!$E$6:$E$505,MATCH($B2833,'Products'!$A$6:$A$505,0)),0)),"")</f>
      </c>
      <c r="J2833" s="12"/>
    </row>
    <row r="2834" spans="1:10" x14ac:dyDescent="0.25">
      <c r="A2834" s="17"/>
      <c r="B2834" s="12"/>
      <c r="C2834" s="16">
        <f>IF($B2834="","",IFERROR(INDEX('Products'!$B$6:$B$505,MATCH($B2834,'Products'!$A$6:$A$505,0)),"Unknown code"))</f>
      </c>
      <c r="D2834" s="12"/>
      <c r="E2834" s="14"/>
      <c r="F2834" s="14"/>
      <c r="G2834" s="15">
        <f>IF(OR($B2834="",$D2834=""),"",IF($F2834&lt;&gt;"",$F2834,IFERROR(IF($D2834="In",INDEX('Products'!$E$6:$E$505,MATCH($B2834,'Products'!$A$6:$A$505,0)),INDEX('Products'!$F$6:$F$505,MATCH($B2834,'Products'!$A$6:$A$505,0))),"")))</f>
      </c>
      <c r="H2834" s="15">
        <f>IF(OR($E2834="",$G2834=""),"",$E2834*$G2834)</f>
      </c>
      <c r="I2834" s="15">
        <f>IF(AND($D2834="Out",$E2834&lt;&gt;"",$G2834&lt;&gt;""),$E2834*($G2834-IFERROR(INDEX('Products'!$E$6:$E$505,MATCH($B2834,'Products'!$A$6:$A$505,0)),0)),"")</f>
      </c>
      <c r="J2834" s="12"/>
    </row>
    <row r="2835" spans="1:10" x14ac:dyDescent="0.25">
      <c r="A2835" s="17"/>
      <c r="B2835" s="12"/>
      <c r="C2835" s="16">
        <f>IF($B2835="","",IFERROR(INDEX('Products'!$B$6:$B$505,MATCH($B2835,'Products'!$A$6:$A$505,0)),"Unknown code"))</f>
      </c>
      <c r="D2835" s="12"/>
      <c r="E2835" s="14"/>
      <c r="F2835" s="14"/>
      <c r="G2835" s="15">
        <f>IF(OR($B2835="",$D2835=""),"",IF($F2835&lt;&gt;"",$F2835,IFERROR(IF($D2835="In",INDEX('Products'!$E$6:$E$505,MATCH($B2835,'Products'!$A$6:$A$505,0)),INDEX('Products'!$F$6:$F$505,MATCH($B2835,'Products'!$A$6:$A$505,0))),"")))</f>
      </c>
      <c r="H2835" s="15">
        <f>IF(OR($E2835="",$G2835=""),"",$E2835*$G2835)</f>
      </c>
      <c r="I2835" s="15">
        <f>IF(AND($D2835="Out",$E2835&lt;&gt;"",$G2835&lt;&gt;""),$E2835*($G2835-IFERROR(INDEX('Products'!$E$6:$E$505,MATCH($B2835,'Products'!$A$6:$A$505,0)),0)),"")</f>
      </c>
      <c r="J2835" s="12"/>
    </row>
    <row r="2836" spans="1:10" x14ac:dyDescent="0.25">
      <c r="A2836" s="17"/>
      <c r="B2836" s="12"/>
      <c r="C2836" s="16">
        <f>IF($B2836="","",IFERROR(INDEX('Products'!$B$6:$B$505,MATCH($B2836,'Products'!$A$6:$A$505,0)),"Unknown code"))</f>
      </c>
      <c r="D2836" s="12"/>
      <c r="E2836" s="14"/>
      <c r="F2836" s="14"/>
      <c r="G2836" s="15">
        <f>IF(OR($B2836="",$D2836=""),"",IF($F2836&lt;&gt;"",$F2836,IFERROR(IF($D2836="In",INDEX('Products'!$E$6:$E$505,MATCH($B2836,'Products'!$A$6:$A$505,0)),INDEX('Products'!$F$6:$F$505,MATCH($B2836,'Products'!$A$6:$A$505,0))),"")))</f>
      </c>
      <c r="H2836" s="15">
        <f>IF(OR($E2836="",$G2836=""),"",$E2836*$G2836)</f>
      </c>
      <c r="I2836" s="15">
        <f>IF(AND($D2836="Out",$E2836&lt;&gt;"",$G2836&lt;&gt;""),$E2836*($G2836-IFERROR(INDEX('Products'!$E$6:$E$505,MATCH($B2836,'Products'!$A$6:$A$505,0)),0)),"")</f>
      </c>
      <c r="J2836" s="12"/>
    </row>
    <row r="2837" spans="1:10" x14ac:dyDescent="0.25">
      <c r="A2837" s="17"/>
      <c r="B2837" s="12"/>
      <c r="C2837" s="16">
        <f>IF($B2837="","",IFERROR(INDEX('Products'!$B$6:$B$505,MATCH($B2837,'Products'!$A$6:$A$505,0)),"Unknown code"))</f>
      </c>
      <c r="D2837" s="12"/>
      <c r="E2837" s="14"/>
      <c r="F2837" s="14"/>
      <c r="G2837" s="15">
        <f>IF(OR($B2837="",$D2837=""),"",IF($F2837&lt;&gt;"",$F2837,IFERROR(IF($D2837="In",INDEX('Products'!$E$6:$E$505,MATCH($B2837,'Products'!$A$6:$A$505,0)),INDEX('Products'!$F$6:$F$505,MATCH($B2837,'Products'!$A$6:$A$505,0))),"")))</f>
      </c>
      <c r="H2837" s="15">
        <f>IF(OR($E2837="",$G2837=""),"",$E2837*$G2837)</f>
      </c>
      <c r="I2837" s="15">
        <f>IF(AND($D2837="Out",$E2837&lt;&gt;"",$G2837&lt;&gt;""),$E2837*($G2837-IFERROR(INDEX('Products'!$E$6:$E$505,MATCH($B2837,'Products'!$A$6:$A$505,0)),0)),"")</f>
      </c>
      <c r="J2837" s="12"/>
    </row>
    <row r="2838" spans="1:10" x14ac:dyDescent="0.25">
      <c r="A2838" s="17"/>
      <c r="B2838" s="12"/>
      <c r="C2838" s="16">
        <f>IF($B2838="","",IFERROR(INDEX('Products'!$B$6:$B$505,MATCH($B2838,'Products'!$A$6:$A$505,0)),"Unknown code"))</f>
      </c>
      <c r="D2838" s="12"/>
      <c r="E2838" s="14"/>
      <c r="F2838" s="14"/>
      <c r="G2838" s="15">
        <f>IF(OR($B2838="",$D2838=""),"",IF($F2838&lt;&gt;"",$F2838,IFERROR(IF($D2838="In",INDEX('Products'!$E$6:$E$505,MATCH($B2838,'Products'!$A$6:$A$505,0)),INDEX('Products'!$F$6:$F$505,MATCH($B2838,'Products'!$A$6:$A$505,0))),"")))</f>
      </c>
      <c r="H2838" s="15">
        <f>IF(OR($E2838="",$G2838=""),"",$E2838*$G2838)</f>
      </c>
      <c r="I2838" s="15">
        <f>IF(AND($D2838="Out",$E2838&lt;&gt;"",$G2838&lt;&gt;""),$E2838*($G2838-IFERROR(INDEX('Products'!$E$6:$E$505,MATCH($B2838,'Products'!$A$6:$A$505,0)),0)),"")</f>
      </c>
      <c r="J2838" s="12"/>
    </row>
    <row r="2839" spans="1:10" x14ac:dyDescent="0.25">
      <c r="A2839" s="17"/>
      <c r="B2839" s="12"/>
      <c r="C2839" s="16">
        <f>IF($B2839="","",IFERROR(INDEX('Products'!$B$6:$B$505,MATCH($B2839,'Products'!$A$6:$A$505,0)),"Unknown code"))</f>
      </c>
      <c r="D2839" s="12"/>
      <c r="E2839" s="14"/>
      <c r="F2839" s="14"/>
      <c r="G2839" s="15">
        <f>IF(OR($B2839="",$D2839=""),"",IF($F2839&lt;&gt;"",$F2839,IFERROR(IF($D2839="In",INDEX('Products'!$E$6:$E$505,MATCH($B2839,'Products'!$A$6:$A$505,0)),INDEX('Products'!$F$6:$F$505,MATCH($B2839,'Products'!$A$6:$A$505,0))),"")))</f>
      </c>
      <c r="H2839" s="15">
        <f>IF(OR($E2839="",$G2839=""),"",$E2839*$G2839)</f>
      </c>
      <c r="I2839" s="15">
        <f>IF(AND($D2839="Out",$E2839&lt;&gt;"",$G2839&lt;&gt;""),$E2839*($G2839-IFERROR(INDEX('Products'!$E$6:$E$505,MATCH($B2839,'Products'!$A$6:$A$505,0)),0)),"")</f>
      </c>
      <c r="J2839" s="12"/>
    </row>
    <row r="2840" spans="1:10" x14ac:dyDescent="0.25">
      <c r="A2840" s="17"/>
      <c r="B2840" s="12"/>
      <c r="C2840" s="16">
        <f>IF($B2840="","",IFERROR(INDEX('Products'!$B$6:$B$505,MATCH($B2840,'Products'!$A$6:$A$505,0)),"Unknown code"))</f>
      </c>
      <c r="D2840" s="12"/>
      <c r="E2840" s="14"/>
      <c r="F2840" s="14"/>
      <c r="G2840" s="15">
        <f>IF(OR($B2840="",$D2840=""),"",IF($F2840&lt;&gt;"",$F2840,IFERROR(IF($D2840="In",INDEX('Products'!$E$6:$E$505,MATCH($B2840,'Products'!$A$6:$A$505,0)),INDEX('Products'!$F$6:$F$505,MATCH($B2840,'Products'!$A$6:$A$505,0))),"")))</f>
      </c>
      <c r="H2840" s="15">
        <f>IF(OR($E2840="",$G2840=""),"",$E2840*$G2840)</f>
      </c>
      <c r="I2840" s="15">
        <f>IF(AND($D2840="Out",$E2840&lt;&gt;"",$G2840&lt;&gt;""),$E2840*($G2840-IFERROR(INDEX('Products'!$E$6:$E$505,MATCH($B2840,'Products'!$A$6:$A$505,0)),0)),"")</f>
      </c>
      <c r="J2840" s="12"/>
    </row>
    <row r="2841" spans="1:10" x14ac:dyDescent="0.25">
      <c r="A2841" s="17"/>
      <c r="B2841" s="12"/>
      <c r="C2841" s="16">
        <f>IF($B2841="","",IFERROR(INDEX('Products'!$B$6:$B$505,MATCH($B2841,'Products'!$A$6:$A$505,0)),"Unknown code"))</f>
      </c>
      <c r="D2841" s="12"/>
      <c r="E2841" s="14"/>
      <c r="F2841" s="14"/>
      <c r="G2841" s="15">
        <f>IF(OR($B2841="",$D2841=""),"",IF($F2841&lt;&gt;"",$F2841,IFERROR(IF($D2841="In",INDEX('Products'!$E$6:$E$505,MATCH($B2841,'Products'!$A$6:$A$505,0)),INDEX('Products'!$F$6:$F$505,MATCH($B2841,'Products'!$A$6:$A$505,0))),"")))</f>
      </c>
      <c r="H2841" s="15">
        <f>IF(OR($E2841="",$G2841=""),"",$E2841*$G2841)</f>
      </c>
      <c r="I2841" s="15">
        <f>IF(AND($D2841="Out",$E2841&lt;&gt;"",$G2841&lt;&gt;""),$E2841*($G2841-IFERROR(INDEX('Products'!$E$6:$E$505,MATCH($B2841,'Products'!$A$6:$A$505,0)),0)),"")</f>
      </c>
      <c r="J2841" s="12"/>
    </row>
    <row r="2842" spans="1:10" x14ac:dyDescent="0.25">
      <c r="A2842" s="17"/>
      <c r="B2842" s="12"/>
      <c r="C2842" s="16">
        <f>IF($B2842="","",IFERROR(INDEX('Products'!$B$6:$B$505,MATCH($B2842,'Products'!$A$6:$A$505,0)),"Unknown code"))</f>
      </c>
      <c r="D2842" s="12"/>
      <c r="E2842" s="14"/>
      <c r="F2842" s="14"/>
      <c r="G2842" s="15">
        <f>IF(OR($B2842="",$D2842=""),"",IF($F2842&lt;&gt;"",$F2842,IFERROR(IF($D2842="In",INDEX('Products'!$E$6:$E$505,MATCH($B2842,'Products'!$A$6:$A$505,0)),INDEX('Products'!$F$6:$F$505,MATCH($B2842,'Products'!$A$6:$A$505,0))),"")))</f>
      </c>
      <c r="H2842" s="15">
        <f>IF(OR($E2842="",$G2842=""),"",$E2842*$G2842)</f>
      </c>
      <c r="I2842" s="15">
        <f>IF(AND($D2842="Out",$E2842&lt;&gt;"",$G2842&lt;&gt;""),$E2842*($G2842-IFERROR(INDEX('Products'!$E$6:$E$505,MATCH($B2842,'Products'!$A$6:$A$505,0)),0)),"")</f>
      </c>
      <c r="J2842" s="12"/>
    </row>
    <row r="2843" spans="1:10" x14ac:dyDescent="0.25">
      <c r="A2843" s="17"/>
      <c r="B2843" s="12"/>
      <c r="C2843" s="16">
        <f>IF($B2843="","",IFERROR(INDEX('Products'!$B$6:$B$505,MATCH($B2843,'Products'!$A$6:$A$505,0)),"Unknown code"))</f>
      </c>
      <c r="D2843" s="12"/>
      <c r="E2843" s="14"/>
      <c r="F2843" s="14"/>
      <c r="G2843" s="15">
        <f>IF(OR($B2843="",$D2843=""),"",IF($F2843&lt;&gt;"",$F2843,IFERROR(IF($D2843="In",INDEX('Products'!$E$6:$E$505,MATCH($B2843,'Products'!$A$6:$A$505,0)),INDEX('Products'!$F$6:$F$505,MATCH($B2843,'Products'!$A$6:$A$505,0))),"")))</f>
      </c>
      <c r="H2843" s="15">
        <f>IF(OR($E2843="",$G2843=""),"",$E2843*$G2843)</f>
      </c>
      <c r="I2843" s="15">
        <f>IF(AND($D2843="Out",$E2843&lt;&gt;"",$G2843&lt;&gt;""),$E2843*($G2843-IFERROR(INDEX('Products'!$E$6:$E$505,MATCH($B2843,'Products'!$A$6:$A$505,0)),0)),"")</f>
      </c>
      <c r="J2843" s="12"/>
    </row>
    <row r="2844" spans="1:10" x14ac:dyDescent="0.25">
      <c r="A2844" s="17"/>
      <c r="B2844" s="12"/>
      <c r="C2844" s="16">
        <f>IF($B2844="","",IFERROR(INDEX('Products'!$B$6:$B$505,MATCH($B2844,'Products'!$A$6:$A$505,0)),"Unknown code"))</f>
      </c>
      <c r="D2844" s="12"/>
      <c r="E2844" s="14"/>
      <c r="F2844" s="14"/>
      <c r="G2844" s="15">
        <f>IF(OR($B2844="",$D2844=""),"",IF($F2844&lt;&gt;"",$F2844,IFERROR(IF($D2844="In",INDEX('Products'!$E$6:$E$505,MATCH($B2844,'Products'!$A$6:$A$505,0)),INDEX('Products'!$F$6:$F$505,MATCH($B2844,'Products'!$A$6:$A$505,0))),"")))</f>
      </c>
      <c r="H2844" s="15">
        <f>IF(OR($E2844="",$G2844=""),"",$E2844*$G2844)</f>
      </c>
      <c r="I2844" s="15">
        <f>IF(AND($D2844="Out",$E2844&lt;&gt;"",$G2844&lt;&gt;""),$E2844*($G2844-IFERROR(INDEX('Products'!$E$6:$E$505,MATCH($B2844,'Products'!$A$6:$A$505,0)),0)),"")</f>
      </c>
      <c r="J2844" s="12"/>
    </row>
    <row r="2845" spans="1:10" x14ac:dyDescent="0.25">
      <c r="A2845" s="17"/>
      <c r="B2845" s="12"/>
      <c r="C2845" s="16">
        <f>IF($B2845="","",IFERROR(INDEX('Products'!$B$6:$B$505,MATCH($B2845,'Products'!$A$6:$A$505,0)),"Unknown code"))</f>
      </c>
      <c r="D2845" s="12"/>
      <c r="E2845" s="14"/>
      <c r="F2845" s="14"/>
      <c r="G2845" s="15">
        <f>IF(OR($B2845="",$D2845=""),"",IF($F2845&lt;&gt;"",$F2845,IFERROR(IF($D2845="In",INDEX('Products'!$E$6:$E$505,MATCH($B2845,'Products'!$A$6:$A$505,0)),INDEX('Products'!$F$6:$F$505,MATCH($B2845,'Products'!$A$6:$A$505,0))),"")))</f>
      </c>
      <c r="H2845" s="15">
        <f>IF(OR($E2845="",$G2845=""),"",$E2845*$G2845)</f>
      </c>
      <c r="I2845" s="15">
        <f>IF(AND($D2845="Out",$E2845&lt;&gt;"",$G2845&lt;&gt;""),$E2845*($G2845-IFERROR(INDEX('Products'!$E$6:$E$505,MATCH($B2845,'Products'!$A$6:$A$505,0)),0)),"")</f>
      </c>
      <c r="J2845" s="12"/>
    </row>
    <row r="2846" spans="1:10" x14ac:dyDescent="0.25">
      <c r="A2846" s="17"/>
      <c r="B2846" s="12"/>
      <c r="C2846" s="16">
        <f>IF($B2846="","",IFERROR(INDEX('Products'!$B$6:$B$505,MATCH($B2846,'Products'!$A$6:$A$505,0)),"Unknown code"))</f>
      </c>
      <c r="D2846" s="12"/>
      <c r="E2846" s="14"/>
      <c r="F2846" s="14"/>
      <c r="G2846" s="15">
        <f>IF(OR($B2846="",$D2846=""),"",IF($F2846&lt;&gt;"",$F2846,IFERROR(IF($D2846="In",INDEX('Products'!$E$6:$E$505,MATCH($B2846,'Products'!$A$6:$A$505,0)),INDEX('Products'!$F$6:$F$505,MATCH($B2846,'Products'!$A$6:$A$505,0))),"")))</f>
      </c>
      <c r="H2846" s="15">
        <f>IF(OR($E2846="",$G2846=""),"",$E2846*$G2846)</f>
      </c>
      <c r="I2846" s="15">
        <f>IF(AND($D2846="Out",$E2846&lt;&gt;"",$G2846&lt;&gt;""),$E2846*($G2846-IFERROR(INDEX('Products'!$E$6:$E$505,MATCH($B2846,'Products'!$A$6:$A$505,0)),0)),"")</f>
      </c>
      <c r="J2846" s="12"/>
    </row>
    <row r="2847" spans="1:10" x14ac:dyDescent="0.25">
      <c r="A2847" s="17"/>
      <c r="B2847" s="12"/>
      <c r="C2847" s="16">
        <f>IF($B2847="","",IFERROR(INDEX('Products'!$B$6:$B$505,MATCH($B2847,'Products'!$A$6:$A$505,0)),"Unknown code"))</f>
      </c>
      <c r="D2847" s="12"/>
      <c r="E2847" s="14"/>
      <c r="F2847" s="14"/>
      <c r="G2847" s="15">
        <f>IF(OR($B2847="",$D2847=""),"",IF($F2847&lt;&gt;"",$F2847,IFERROR(IF($D2847="In",INDEX('Products'!$E$6:$E$505,MATCH($B2847,'Products'!$A$6:$A$505,0)),INDEX('Products'!$F$6:$F$505,MATCH($B2847,'Products'!$A$6:$A$505,0))),"")))</f>
      </c>
      <c r="H2847" s="15">
        <f>IF(OR($E2847="",$G2847=""),"",$E2847*$G2847)</f>
      </c>
      <c r="I2847" s="15">
        <f>IF(AND($D2847="Out",$E2847&lt;&gt;"",$G2847&lt;&gt;""),$E2847*($G2847-IFERROR(INDEX('Products'!$E$6:$E$505,MATCH($B2847,'Products'!$A$6:$A$505,0)),0)),"")</f>
      </c>
      <c r="J2847" s="12"/>
    </row>
    <row r="2848" spans="1:10" x14ac:dyDescent="0.25">
      <c r="A2848" s="17"/>
      <c r="B2848" s="12"/>
      <c r="C2848" s="16">
        <f>IF($B2848="","",IFERROR(INDEX('Products'!$B$6:$B$505,MATCH($B2848,'Products'!$A$6:$A$505,0)),"Unknown code"))</f>
      </c>
      <c r="D2848" s="12"/>
      <c r="E2848" s="14"/>
      <c r="F2848" s="14"/>
      <c r="G2848" s="15">
        <f>IF(OR($B2848="",$D2848=""),"",IF($F2848&lt;&gt;"",$F2848,IFERROR(IF($D2848="In",INDEX('Products'!$E$6:$E$505,MATCH($B2848,'Products'!$A$6:$A$505,0)),INDEX('Products'!$F$6:$F$505,MATCH($B2848,'Products'!$A$6:$A$505,0))),"")))</f>
      </c>
      <c r="H2848" s="15">
        <f>IF(OR($E2848="",$G2848=""),"",$E2848*$G2848)</f>
      </c>
      <c r="I2848" s="15">
        <f>IF(AND($D2848="Out",$E2848&lt;&gt;"",$G2848&lt;&gt;""),$E2848*($G2848-IFERROR(INDEX('Products'!$E$6:$E$505,MATCH($B2848,'Products'!$A$6:$A$505,0)),0)),"")</f>
      </c>
      <c r="J2848" s="12"/>
    </row>
    <row r="2849" spans="1:10" x14ac:dyDescent="0.25">
      <c r="A2849" s="17"/>
      <c r="B2849" s="12"/>
      <c r="C2849" s="16">
        <f>IF($B2849="","",IFERROR(INDEX('Products'!$B$6:$B$505,MATCH($B2849,'Products'!$A$6:$A$505,0)),"Unknown code"))</f>
      </c>
      <c r="D2849" s="12"/>
      <c r="E2849" s="14"/>
      <c r="F2849" s="14"/>
      <c r="G2849" s="15">
        <f>IF(OR($B2849="",$D2849=""),"",IF($F2849&lt;&gt;"",$F2849,IFERROR(IF($D2849="In",INDEX('Products'!$E$6:$E$505,MATCH($B2849,'Products'!$A$6:$A$505,0)),INDEX('Products'!$F$6:$F$505,MATCH($B2849,'Products'!$A$6:$A$505,0))),"")))</f>
      </c>
      <c r="H2849" s="15">
        <f>IF(OR($E2849="",$G2849=""),"",$E2849*$G2849)</f>
      </c>
      <c r="I2849" s="15">
        <f>IF(AND($D2849="Out",$E2849&lt;&gt;"",$G2849&lt;&gt;""),$E2849*($G2849-IFERROR(INDEX('Products'!$E$6:$E$505,MATCH($B2849,'Products'!$A$6:$A$505,0)),0)),"")</f>
      </c>
      <c r="J2849" s="12"/>
    </row>
    <row r="2850" spans="1:10" x14ac:dyDescent="0.25">
      <c r="A2850" s="17"/>
      <c r="B2850" s="12"/>
      <c r="C2850" s="16">
        <f>IF($B2850="","",IFERROR(INDEX('Products'!$B$6:$B$505,MATCH($B2850,'Products'!$A$6:$A$505,0)),"Unknown code"))</f>
      </c>
      <c r="D2850" s="12"/>
      <c r="E2850" s="14"/>
      <c r="F2850" s="14"/>
      <c r="G2850" s="15">
        <f>IF(OR($B2850="",$D2850=""),"",IF($F2850&lt;&gt;"",$F2850,IFERROR(IF($D2850="In",INDEX('Products'!$E$6:$E$505,MATCH($B2850,'Products'!$A$6:$A$505,0)),INDEX('Products'!$F$6:$F$505,MATCH($B2850,'Products'!$A$6:$A$505,0))),"")))</f>
      </c>
      <c r="H2850" s="15">
        <f>IF(OR($E2850="",$G2850=""),"",$E2850*$G2850)</f>
      </c>
      <c r="I2850" s="15">
        <f>IF(AND($D2850="Out",$E2850&lt;&gt;"",$G2850&lt;&gt;""),$E2850*($G2850-IFERROR(INDEX('Products'!$E$6:$E$505,MATCH($B2850,'Products'!$A$6:$A$505,0)),0)),"")</f>
      </c>
      <c r="J2850" s="12"/>
    </row>
    <row r="2851" spans="1:10" x14ac:dyDescent="0.25">
      <c r="A2851" s="17"/>
      <c r="B2851" s="12"/>
      <c r="C2851" s="16">
        <f>IF($B2851="","",IFERROR(INDEX('Products'!$B$6:$B$505,MATCH($B2851,'Products'!$A$6:$A$505,0)),"Unknown code"))</f>
      </c>
      <c r="D2851" s="12"/>
      <c r="E2851" s="14"/>
      <c r="F2851" s="14"/>
      <c r="G2851" s="15">
        <f>IF(OR($B2851="",$D2851=""),"",IF($F2851&lt;&gt;"",$F2851,IFERROR(IF($D2851="In",INDEX('Products'!$E$6:$E$505,MATCH($B2851,'Products'!$A$6:$A$505,0)),INDEX('Products'!$F$6:$F$505,MATCH($B2851,'Products'!$A$6:$A$505,0))),"")))</f>
      </c>
      <c r="H2851" s="15">
        <f>IF(OR($E2851="",$G2851=""),"",$E2851*$G2851)</f>
      </c>
      <c r="I2851" s="15">
        <f>IF(AND($D2851="Out",$E2851&lt;&gt;"",$G2851&lt;&gt;""),$E2851*($G2851-IFERROR(INDEX('Products'!$E$6:$E$505,MATCH($B2851,'Products'!$A$6:$A$505,0)),0)),"")</f>
      </c>
      <c r="J2851" s="12"/>
    </row>
    <row r="2852" spans="1:10" x14ac:dyDescent="0.25">
      <c r="A2852" s="17"/>
      <c r="B2852" s="12"/>
      <c r="C2852" s="16">
        <f>IF($B2852="","",IFERROR(INDEX('Products'!$B$6:$B$505,MATCH($B2852,'Products'!$A$6:$A$505,0)),"Unknown code"))</f>
      </c>
      <c r="D2852" s="12"/>
      <c r="E2852" s="14"/>
      <c r="F2852" s="14"/>
      <c r="G2852" s="15">
        <f>IF(OR($B2852="",$D2852=""),"",IF($F2852&lt;&gt;"",$F2852,IFERROR(IF($D2852="In",INDEX('Products'!$E$6:$E$505,MATCH($B2852,'Products'!$A$6:$A$505,0)),INDEX('Products'!$F$6:$F$505,MATCH($B2852,'Products'!$A$6:$A$505,0))),"")))</f>
      </c>
      <c r="H2852" s="15">
        <f>IF(OR($E2852="",$G2852=""),"",$E2852*$G2852)</f>
      </c>
      <c r="I2852" s="15">
        <f>IF(AND($D2852="Out",$E2852&lt;&gt;"",$G2852&lt;&gt;""),$E2852*($G2852-IFERROR(INDEX('Products'!$E$6:$E$505,MATCH($B2852,'Products'!$A$6:$A$505,0)),0)),"")</f>
      </c>
      <c r="J2852" s="12"/>
    </row>
    <row r="2853" spans="1:10" x14ac:dyDescent="0.25">
      <c r="A2853" s="17"/>
      <c r="B2853" s="12"/>
      <c r="C2853" s="16">
        <f>IF($B2853="","",IFERROR(INDEX('Products'!$B$6:$B$505,MATCH($B2853,'Products'!$A$6:$A$505,0)),"Unknown code"))</f>
      </c>
      <c r="D2853" s="12"/>
      <c r="E2853" s="14"/>
      <c r="F2853" s="14"/>
      <c r="G2853" s="15">
        <f>IF(OR($B2853="",$D2853=""),"",IF($F2853&lt;&gt;"",$F2853,IFERROR(IF($D2853="In",INDEX('Products'!$E$6:$E$505,MATCH($B2853,'Products'!$A$6:$A$505,0)),INDEX('Products'!$F$6:$F$505,MATCH($B2853,'Products'!$A$6:$A$505,0))),"")))</f>
      </c>
      <c r="H2853" s="15">
        <f>IF(OR($E2853="",$G2853=""),"",$E2853*$G2853)</f>
      </c>
      <c r="I2853" s="15">
        <f>IF(AND($D2853="Out",$E2853&lt;&gt;"",$G2853&lt;&gt;""),$E2853*($G2853-IFERROR(INDEX('Products'!$E$6:$E$505,MATCH($B2853,'Products'!$A$6:$A$505,0)),0)),"")</f>
      </c>
      <c r="J2853" s="12"/>
    </row>
    <row r="2854" spans="1:10" x14ac:dyDescent="0.25">
      <c r="A2854" s="17"/>
      <c r="B2854" s="12"/>
      <c r="C2854" s="16">
        <f>IF($B2854="","",IFERROR(INDEX('Products'!$B$6:$B$505,MATCH($B2854,'Products'!$A$6:$A$505,0)),"Unknown code"))</f>
      </c>
      <c r="D2854" s="12"/>
      <c r="E2854" s="14"/>
      <c r="F2854" s="14"/>
      <c r="G2854" s="15">
        <f>IF(OR($B2854="",$D2854=""),"",IF($F2854&lt;&gt;"",$F2854,IFERROR(IF($D2854="In",INDEX('Products'!$E$6:$E$505,MATCH($B2854,'Products'!$A$6:$A$505,0)),INDEX('Products'!$F$6:$F$505,MATCH($B2854,'Products'!$A$6:$A$505,0))),"")))</f>
      </c>
      <c r="H2854" s="15">
        <f>IF(OR($E2854="",$G2854=""),"",$E2854*$G2854)</f>
      </c>
      <c r="I2854" s="15">
        <f>IF(AND($D2854="Out",$E2854&lt;&gt;"",$G2854&lt;&gt;""),$E2854*($G2854-IFERROR(INDEX('Products'!$E$6:$E$505,MATCH($B2854,'Products'!$A$6:$A$505,0)),0)),"")</f>
      </c>
      <c r="J2854" s="12"/>
    </row>
    <row r="2855" spans="1:10" x14ac:dyDescent="0.25">
      <c r="A2855" s="17"/>
      <c r="B2855" s="12"/>
      <c r="C2855" s="16">
        <f>IF($B2855="","",IFERROR(INDEX('Products'!$B$6:$B$505,MATCH($B2855,'Products'!$A$6:$A$505,0)),"Unknown code"))</f>
      </c>
      <c r="D2855" s="12"/>
      <c r="E2855" s="14"/>
      <c r="F2855" s="14"/>
      <c r="G2855" s="15">
        <f>IF(OR($B2855="",$D2855=""),"",IF($F2855&lt;&gt;"",$F2855,IFERROR(IF($D2855="In",INDEX('Products'!$E$6:$E$505,MATCH($B2855,'Products'!$A$6:$A$505,0)),INDEX('Products'!$F$6:$F$505,MATCH($B2855,'Products'!$A$6:$A$505,0))),"")))</f>
      </c>
      <c r="H2855" s="15">
        <f>IF(OR($E2855="",$G2855=""),"",$E2855*$G2855)</f>
      </c>
      <c r="I2855" s="15">
        <f>IF(AND($D2855="Out",$E2855&lt;&gt;"",$G2855&lt;&gt;""),$E2855*($G2855-IFERROR(INDEX('Products'!$E$6:$E$505,MATCH($B2855,'Products'!$A$6:$A$505,0)),0)),"")</f>
      </c>
      <c r="J2855" s="12"/>
    </row>
    <row r="2856" spans="1:10" x14ac:dyDescent="0.25">
      <c r="A2856" s="17"/>
      <c r="B2856" s="12"/>
      <c r="C2856" s="16">
        <f>IF($B2856="","",IFERROR(INDEX('Products'!$B$6:$B$505,MATCH($B2856,'Products'!$A$6:$A$505,0)),"Unknown code"))</f>
      </c>
      <c r="D2856" s="12"/>
      <c r="E2856" s="14"/>
      <c r="F2856" s="14"/>
      <c r="G2856" s="15">
        <f>IF(OR($B2856="",$D2856=""),"",IF($F2856&lt;&gt;"",$F2856,IFERROR(IF($D2856="In",INDEX('Products'!$E$6:$E$505,MATCH($B2856,'Products'!$A$6:$A$505,0)),INDEX('Products'!$F$6:$F$505,MATCH($B2856,'Products'!$A$6:$A$505,0))),"")))</f>
      </c>
      <c r="H2856" s="15">
        <f>IF(OR($E2856="",$G2856=""),"",$E2856*$G2856)</f>
      </c>
      <c r="I2856" s="15">
        <f>IF(AND($D2856="Out",$E2856&lt;&gt;"",$G2856&lt;&gt;""),$E2856*($G2856-IFERROR(INDEX('Products'!$E$6:$E$505,MATCH($B2856,'Products'!$A$6:$A$505,0)),0)),"")</f>
      </c>
      <c r="J2856" s="12"/>
    </row>
    <row r="2857" spans="1:10" x14ac:dyDescent="0.25">
      <c r="A2857" s="17"/>
      <c r="B2857" s="12"/>
      <c r="C2857" s="16">
        <f>IF($B2857="","",IFERROR(INDEX('Products'!$B$6:$B$505,MATCH($B2857,'Products'!$A$6:$A$505,0)),"Unknown code"))</f>
      </c>
      <c r="D2857" s="12"/>
      <c r="E2857" s="14"/>
      <c r="F2857" s="14"/>
      <c r="G2857" s="15">
        <f>IF(OR($B2857="",$D2857=""),"",IF($F2857&lt;&gt;"",$F2857,IFERROR(IF($D2857="In",INDEX('Products'!$E$6:$E$505,MATCH($B2857,'Products'!$A$6:$A$505,0)),INDEX('Products'!$F$6:$F$505,MATCH($B2857,'Products'!$A$6:$A$505,0))),"")))</f>
      </c>
      <c r="H2857" s="15">
        <f>IF(OR($E2857="",$G2857=""),"",$E2857*$G2857)</f>
      </c>
      <c r="I2857" s="15">
        <f>IF(AND($D2857="Out",$E2857&lt;&gt;"",$G2857&lt;&gt;""),$E2857*($G2857-IFERROR(INDEX('Products'!$E$6:$E$505,MATCH($B2857,'Products'!$A$6:$A$505,0)),0)),"")</f>
      </c>
      <c r="J2857" s="12"/>
    </row>
    <row r="2858" spans="1:10" x14ac:dyDescent="0.25">
      <c r="A2858" s="17"/>
      <c r="B2858" s="12"/>
      <c r="C2858" s="16">
        <f>IF($B2858="","",IFERROR(INDEX('Products'!$B$6:$B$505,MATCH($B2858,'Products'!$A$6:$A$505,0)),"Unknown code"))</f>
      </c>
      <c r="D2858" s="12"/>
      <c r="E2858" s="14"/>
      <c r="F2858" s="14"/>
      <c r="G2858" s="15">
        <f>IF(OR($B2858="",$D2858=""),"",IF($F2858&lt;&gt;"",$F2858,IFERROR(IF($D2858="In",INDEX('Products'!$E$6:$E$505,MATCH($B2858,'Products'!$A$6:$A$505,0)),INDEX('Products'!$F$6:$F$505,MATCH($B2858,'Products'!$A$6:$A$505,0))),"")))</f>
      </c>
      <c r="H2858" s="15">
        <f>IF(OR($E2858="",$G2858=""),"",$E2858*$G2858)</f>
      </c>
      <c r="I2858" s="15">
        <f>IF(AND($D2858="Out",$E2858&lt;&gt;"",$G2858&lt;&gt;""),$E2858*($G2858-IFERROR(INDEX('Products'!$E$6:$E$505,MATCH($B2858,'Products'!$A$6:$A$505,0)),0)),"")</f>
      </c>
      <c r="J2858" s="12"/>
    </row>
    <row r="2859" spans="1:10" x14ac:dyDescent="0.25">
      <c r="A2859" s="17"/>
      <c r="B2859" s="12"/>
      <c r="C2859" s="16">
        <f>IF($B2859="","",IFERROR(INDEX('Products'!$B$6:$B$505,MATCH($B2859,'Products'!$A$6:$A$505,0)),"Unknown code"))</f>
      </c>
      <c r="D2859" s="12"/>
      <c r="E2859" s="14"/>
      <c r="F2859" s="14"/>
      <c r="G2859" s="15">
        <f>IF(OR($B2859="",$D2859=""),"",IF($F2859&lt;&gt;"",$F2859,IFERROR(IF($D2859="In",INDEX('Products'!$E$6:$E$505,MATCH($B2859,'Products'!$A$6:$A$505,0)),INDEX('Products'!$F$6:$F$505,MATCH($B2859,'Products'!$A$6:$A$505,0))),"")))</f>
      </c>
      <c r="H2859" s="15">
        <f>IF(OR($E2859="",$G2859=""),"",$E2859*$G2859)</f>
      </c>
      <c r="I2859" s="15">
        <f>IF(AND($D2859="Out",$E2859&lt;&gt;"",$G2859&lt;&gt;""),$E2859*($G2859-IFERROR(INDEX('Products'!$E$6:$E$505,MATCH($B2859,'Products'!$A$6:$A$505,0)),0)),"")</f>
      </c>
      <c r="J2859" s="12"/>
    </row>
    <row r="2860" spans="1:10" x14ac:dyDescent="0.25">
      <c r="A2860" s="17"/>
      <c r="B2860" s="12"/>
      <c r="C2860" s="16">
        <f>IF($B2860="","",IFERROR(INDEX('Products'!$B$6:$B$505,MATCH($B2860,'Products'!$A$6:$A$505,0)),"Unknown code"))</f>
      </c>
      <c r="D2860" s="12"/>
      <c r="E2860" s="14"/>
      <c r="F2860" s="14"/>
      <c r="G2860" s="15">
        <f>IF(OR($B2860="",$D2860=""),"",IF($F2860&lt;&gt;"",$F2860,IFERROR(IF($D2860="In",INDEX('Products'!$E$6:$E$505,MATCH($B2860,'Products'!$A$6:$A$505,0)),INDEX('Products'!$F$6:$F$505,MATCH($B2860,'Products'!$A$6:$A$505,0))),"")))</f>
      </c>
      <c r="H2860" s="15">
        <f>IF(OR($E2860="",$G2860=""),"",$E2860*$G2860)</f>
      </c>
      <c r="I2860" s="15">
        <f>IF(AND($D2860="Out",$E2860&lt;&gt;"",$G2860&lt;&gt;""),$E2860*($G2860-IFERROR(INDEX('Products'!$E$6:$E$505,MATCH($B2860,'Products'!$A$6:$A$505,0)),0)),"")</f>
      </c>
      <c r="J2860" s="12"/>
    </row>
    <row r="2861" spans="1:10" x14ac:dyDescent="0.25">
      <c r="A2861" s="17"/>
      <c r="B2861" s="12"/>
      <c r="C2861" s="16">
        <f>IF($B2861="","",IFERROR(INDEX('Products'!$B$6:$B$505,MATCH($B2861,'Products'!$A$6:$A$505,0)),"Unknown code"))</f>
      </c>
      <c r="D2861" s="12"/>
      <c r="E2861" s="14"/>
      <c r="F2861" s="14"/>
      <c r="G2861" s="15">
        <f>IF(OR($B2861="",$D2861=""),"",IF($F2861&lt;&gt;"",$F2861,IFERROR(IF($D2861="In",INDEX('Products'!$E$6:$E$505,MATCH($B2861,'Products'!$A$6:$A$505,0)),INDEX('Products'!$F$6:$F$505,MATCH($B2861,'Products'!$A$6:$A$505,0))),"")))</f>
      </c>
      <c r="H2861" s="15">
        <f>IF(OR($E2861="",$G2861=""),"",$E2861*$G2861)</f>
      </c>
      <c r="I2861" s="15">
        <f>IF(AND($D2861="Out",$E2861&lt;&gt;"",$G2861&lt;&gt;""),$E2861*($G2861-IFERROR(INDEX('Products'!$E$6:$E$505,MATCH($B2861,'Products'!$A$6:$A$505,0)),0)),"")</f>
      </c>
      <c r="J2861" s="12"/>
    </row>
    <row r="2862" spans="1:10" x14ac:dyDescent="0.25">
      <c r="A2862" s="17"/>
      <c r="B2862" s="12"/>
      <c r="C2862" s="16">
        <f>IF($B2862="","",IFERROR(INDEX('Products'!$B$6:$B$505,MATCH($B2862,'Products'!$A$6:$A$505,0)),"Unknown code"))</f>
      </c>
      <c r="D2862" s="12"/>
      <c r="E2862" s="14"/>
      <c r="F2862" s="14"/>
      <c r="G2862" s="15">
        <f>IF(OR($B2862="",$D2862=""),"",IF($F2862&lt;&gt;"",$F2862,IFERROR(IF($D2862="In",INDEX('Products'!$E$6:$E$505,MATCH($B2862,'Products'!$A$6:$A$505,0)),INDEX('Products'!$F$6:$F$505,MATCH($B2862,'Products'!$A$6:$A$505,0))),"")))</f>
      </c>
      <c r="H2862" s="15">
        <f>IF(OR($E2862="",$G2862=""),"",$E2862*$G2862)</f>
      </c>
      <c r="I2862" s="15">
        <f>IF(AND($D2862="Out",$E2862&lt;&gt;"",$G2862&lt;&gt;""),$E2862*($G2862-IFERROR(INDEX('Products'!$E$6:$E$505,MATCH($B2862,'Products'!$A$6:$A$505,0)),0)),"")</f>
      </c>
      <c r="J2862" s="12"/>
    </row>
    <row r="2863" spans="1:10" x14ac:dyDescent="0.25">
      <c r="A2863" s="17"/>
      <c r="B2863" s="12"/>
      <c r="C2863" s="16">
        <f>IF($B2863="","",IFERROR(INDEX('Products'!$B$6:$B$505,MATCH($B2863,'Products'!$A$6:$A$505,0)),"Unknown code"))</f>
      </c>
      <c r="D2863" s="12"/>
      <c r="E2863" s="14"/>
      <c r="F2863" s="14"/>
      <c r="G2863" s="15">
        <f>IF(OR($B2863="",$D2863=""),"",IF($F2863&lt;&gt;"",$F2863,IFERROR(IF($D2863="In",INDEX('Products'!$E$6:$E$505,MATCH($B2863,'Products'!$A$6:$A$505,0)),INDEX('Products'!$F$6:$F$505,MATCH($B2863,'Products'!$A$6:$A$505,0))),"")))</f>
      </c>
      <c r="H2863" s="15">
        <f>IF(OR($E2863="",$G2863=""),"",$E2863*$G2863)</f>
      </c>
      <c r="I2863" s="15">
        <f>IF(AND($D2863="Out",$E2863&lt;&gt;"",$G2863&lt;&gt;""),$E2863*($G2863-IFERROR(INDEX('Products'!$E$6:$E$505,MATCH($B2863,'Products'!$A$6:$A$505,0)),0)),"")</f>
      </c>
      <c r="J2863" s="12"/>
    </row>
    <row r="2864" spans="1:10" x14ac:dyDescent="0.25">
      <c r="A2864" s="17"/>
      <c r="B2864" s="12"/>
      <c r="C2864" s="16">
        <f>IF($B2864="","",IFERROR(INDEX('Products'!$B$6:$B$505,MATCH($B2864,'Products'!$A$6:$A$505,0)),"Unknown code"))</f>
      </c>
      <c r="D2864" s="12"/>
      <c r="E2864" s="14"/>
      <c r="F2864" s="14"/>
      <c r="G2864" s="15">
        <f>IF(OR($B2864="",$D2864=""),"",IF($F2864&lt;&gt;"",$F2864,IFERROR(IF($D2864="In",INDEX('Products'!$E$6:$E$505,MATCH($B2864,'Products'!$A$6:$A$505,0)),INDEX('Products'!$F$6:$F$505,MATCH($B2864,'Products'!$A$6:$A$505,0))),"")))</f>
      </c>
      <c r="H2864" s="15">
        <f>IF(OR($E2864="",$G2864=""),"",$E2864*$G2864)</f>
      </c>
      <c r="I2864" s="15">
        <f>IF(AND($D2864="Out",$E2864&lt;&gt;"",$G2864&lt;&gt;""),$E2864*($G2864-IFERROR(INDEX('Products'!$E$6:$E$505,MATCH($B2864,'Products'!$A$6:$A$505,0)),0)),"")</f>
      </c>
      <c r="J2864" s="12"/>
    </row>
    <row r="2865" spans="1:10" x14ac:dyDescent="0.25">
      <c r="A2865" s="17"/>
      <c r="B2865" s="12"/>
      <c r="C2865" s="16">
        <f>IF($B2865="","",IFERROR(INDEX('Products'!$B$6:$B$505,MATCH($B2865,'Products'!$A$6:$A$505,0)),"Unknown code"))</f>
      </c>
      <c r="D2865" s="12"/>
      <c r="E2865" s="14"/>
      <c r="F2865" s="14"/>
      <c r="G2865" s="15">
        <f>IF(OR($B2865="",$D2865=""),"",IF($F2865&lt;&gt;"",$F2865,IFERROR(IF($D2865="In",INDEX('Products'!$E$6:$E$505,MATCH($B2865,'Products'!$A$6:$A$505,0)),INDEX('Products'!$F$6:$F$505,MATCH($B2865,'Products'!$A$6:$A$505,0))),"")))</f>
      </c>
      <c r="H2865" s="15">
        <f>IF(OR($E2865="",$G2865=""),"",$E2865*$G2865)</f>
      </c>
      <c r="I2865" s="15">
        <f>IF(AND($D2865="Out",$E2865&lt;&gt;"",$G2865&lt;&gt;""),$E2865*($G2865-IFERROR(INDEX('Products'!$E$6:$E$505,MATCH($B2865,'Products'!$A$6:$A$505,0)),0)),"")</f>
      </c>
      <c r="J2865" s="12"/>
    </row>
    <row r="2866" spans="1:10" x14ac:dyDescent="0.25">
      <c r="A2866" s="17"/>
      <c r="B2866" s="12"/>
      <c r="C2866" s="16">
        <f>IF($B2866="","",IFERROR(INDEX('Products'!$B$6:$B$505,MATCH($B2866,'Products'!$A$6:$A$505,0)),"Unknown code"))</f>
      </c>
      <c r="D2866" s="12"/>
      <c r="E2866" s="14"/>
      <c r="F2866" s="14"/>
      <c r="G2866" s="15">
        <f>IF(OR($B2866="",$D2866=""),"",IF($F2866&lt;&gt;"",$F2866,IFERROR(IF($D2866="In",INDEX('Products'!$E$6:$E$505,MATCH($B2866,'Products'!$A$6:$A$505,0)),INDEX('Products'!$F$6:$F$505,MATCH($B2866,'Products'!$A$6:$A$505,0))),"")))</f>
      </c>
      <c r="H2866" s="15">
        <f>IF(OR($E2866="",$G2866=""),"",$E2866*$G2866)</f>
      </c>
      <c r="I2866" s="15">
        <f>IF(AND($D2866="Out",$E2866&lt;&gt;"",$G2866&lt;&gt;""),$E2866*($G2866-IFERROR(INDEX('Products'!$E$6:$E$505,MATCH($B2866,'Products'!$A$6:$A$505,0)),0)),"")</f>
      </c>
      <c r="J2866" s="12"/>
    </row>
    <row r="2867" spans="1:10" x14ac:dyDescent="0.25">
      <c r="A2867" s="17"/>
      <c r="B2867" s="12"/>
      <c r="C2867" s="16">
        <f>IF($B2867="","",IFERROR(INDEX('Products'!$B$6:$B$505,MATCH($B2867,'Products'!$A$6:$A$505,0)),"Unknown code"))</f>
      </c>
      <c r="D2867" s="12"/>
      <c r="E2867" s="14"/>
      <c r="F2867" s="14"/>
      <c r="G2867" s="15">
        <f>IF(OR($B2867="",$D2867=""),"",IF($F2867&lt;&gt;"",$F2867,IFERROR(IF($D2867="In",INDEX('Products'!$E$6:$E$505,MATCH($B2867,'Products'!$A$6:$A$505,0)),INDEX('Products'!$F$6:$F$505,MATCH($B2867,'Products'!$A$6:$A$505,0))),"")))</f>
      </c>
      <c r="H2867" s="15">
        <f>IF(OR($E2867="",$G2867=""),"",$E2867*$G2867)</f>
      </c>
      <c r="I2867" s="15">
        <f>IF(AND($D2867="Out",$E2867&lt;&gt;"",$G2867&lt;&gt;""),$E2867*($G2867-IFERROR(INDEX('Products'!$E$6:$E$505,MATCH($B2867,'Products'!$A$6:$A$505,0)),0)),"")</f>
      </c>
      <c r="J2867" s="12"/>
    </row>
    <row r="2868" spans="1:10" x14ac:dyDescent="0.25">
      <c r="A2868" s="17"/>
      <c r="B2868" s="12"/>
      <c r="C2868" s="16">
        <f>IF($B2868="","",IFERROR(INDEX('Products'!$B$6:$B$505,MATCH($B2868,'Products'!$A$6:$A$505,0)),"Unknown code"))</f>
      </c>
      <c r="D2868" s="12"/>
      <c r="E2868" s="14"/>
      <c r="F2868" s="14"/>
      <c r="G2868" s="15">
        <f>IF(OR($B2868="",$D2868=""),"",IF($F2868&lt;&gt;"",$F2868,IFERROR(IF($D2868="In",INDEX('Products'!$E$6:$E$505,MATCH($B2868,'Products'!$A$6:$A$505,0)),INDEX('Products'!$F$6:$F$505,MATCH($B2868,'Products'!$A$6:$A$505,0))),"")))</f>
      </c>
      <c r="H2868" s="15">
        <f>IF(OR($E2868="",$G2868=""),"",$E2868*$G2868)</f>
      </c>
      <c r="I2868" s="15">
        <f>IF(AND($D2868="Out",$E2868&lt;&gt;"",$G2868&lt;&gt;""),$E2868*($G2868-IFERROR(INDEX('Products'!$E$6:$E$505,MATCH($B2868,'Products'!$A$6:$A$505,0)),0)),"")</f>
      </c>
      <c r="J2868" s="12"/>
    </row>
    <row r="2869" spans="1:10" x14ac:dyDescent="0.25">
      <c r="A2869" s="17"/>
      <c r="B2869" s="12"/>
      <c r="C2869" s="16">
        <f>IF($B2869="","",IFERROR(INDEX('Products'!$B$6:$B$505,MATCH($B2869,'Products'!$A$6:$A$505,0)),"Unknown code"))</f>
      </c>
      <c r="D2869" s="12"/>
      <c r="E2869" s="14"/>
      <c r="F2869" s="14"/>
      <c r="G2869" s="15">
        <f>IF(OR($B2869="",$D2869=""),"",IF($F2869&lt;&gt;"",$F2869,IFERROR(IF($D2869="In",INDEX('Products'!$E$6:$E$505,MATCH($B2869,'Products'!$A$6:$A$505,0)),INDEX('Products'!$F$6:$F$505,MATCH($B2869,'Products'!$A$6:$A$505,0))),"")))</f>
      </c>
      <c r="H2869" s="15">
        <f>IF(OR($E2869="",$G2869=""),"",$E2869*$G2869)</f>
      </c>
      <c r="I2869" s="15">
        <f>IF(AND($D2869="Out",$E2869&lt;&gt;"",$G2869&lt;&gt;""),$E2869*($G2869-IFERROR(INDEX('Products'!$E$6:$E$505,MATCH($B2869,'Products'!$A$6:$A$505,0)),0)),"")</f>
      </c>
      <c r="J2869" s="12"/>
    </row>
    <row r="2870" spans="1:10" x14ac:dyDescent="0.25">
      <c r="A2870" s="17"/>
      <c r="B2870" s="12"/>
      <c r="C2870" s="16">
        <f>IF($B2870="","",IFERROR(INDEX('Products'!$B$6:$B$505,MATCH($B2870,'Products'!$A$6:$A$505,0)),"Unknown code"))</f>
      </c>
      <c r="D2870" s="12"/>
      <c r="E2870" s="14"/>
      <c r="F2870" s="14"/>
      <c r="G2870" s="15">
        <f>IF(OR($B2870="",$D2870=""),"",IF($F2870&lt;&gt;"",$F2870,IFERROR(IF($D2870="In",INDEX('Products'!$E$6:$E$505,MATCH($B2870,'Products'!$A$6:$A$505,0)),INDEX('Products'!$F$6:$F$505,MATCH($B2870,'Products'!$A$6:$A$505,0))),"")))</f>
      </c>
      <c r="H2870" s="15">
        <f>IF(OR($E2870="",$G2870=""),"",$E2870*$G2870)</f>
      </c>
      <c r="I2870" s="15">
        <f>IF(AND($D2870="Out",$E2870&lt;&gt;"",$G2870&lt;&gt;""),$E2870*($G2870-IFERROR(INDEX('Products'!$E$6:$E$505,MATCH($B2870,'Products'!$A$6:$A$505,0)),0)),"")</f>
      </c>
      <c r="J2870" s="12"/>
    </row>
    <row r="2871" spans="1:10" x14ac:dyDescent="0.25">
      <c r="A2871" s="17"/>
      <c r="B2871" s="12"/>
      <c r="C2871" s="16">
        <f>IF($B2871="","",IFERROR(INDEX('Products'!$B$6:$B$505,MATCH($B2871,'Products'!$A$6:$A$505,0)),"Unknown code"))</f>
      </c>
      <c r="D2871" s="12"/>
      <c r="E2871" s="14"/>
      <c r="F2871" s="14"/>
      <c r="G2871" s="15">
        <f>IF(OR($B2871="",$D2871=""),"",IF($F2871&lt;&gt;"",$F2871,IFERROR(IF($D2871="In",INDEX('Products'!$E$6:$E$505,MATCH($B2871,'Products'!$A$6:$A$505,0)),INDEX('Products'!$F$6:$F$505,MATCH($B2871,'Products'!$A$6:$A$505,0))),"")))</f>
      </c>
      <c r="H2871" s="15">
        <f>IF(OR($E2871="",$G2871=""),"",$E2871*$G2871)</f>
      </c>
      <c r="I2871" s="15">
        <f>IF(AND($D2871="Out",$E2871&lt;&gt;"",$G2871&lt;&gt;""),$E2871*($G2871-IFERROR(INDEX('Products'!$E$6:$E$505,MATCH($B2871,'Products'!$A$6:$A$505,0)),0)),"")</f>
      </c>
      <c r="J2871" s="12"/>
    </row>
    <row r="2872" spans="1:10" x14ac:dyDescent="0.25">
      <c r="A2872" s="17"/>
      <c r="B2872" s="12"/>
      <c r="C2872" s="16">
        <f>IF($B2872="","",IFERROR(INDEX('Products'!$B$6:$B$505,MATCH($B2872,'Products'!$A$6:$A$505,0)),"Unknown code"))</f>
      </c>
      <c r="D2872" s="12"/>
      <c r="E2872" s="14"/>
      <c r="F2872" s="14"/>
      <c r="G2872" s="15">
        <f>IF(OR($B2872="",$D2872=""),"",IF($F2872&lt;&gt;"",$F2872,IFERROR(IF($D2872="In",INDEX('Products'!$E$6:$E$505,MATCH($B2872,'Products'!$A$6:$A$505,0)),INDEX('Products'!$F$6:$F$505,MATCH($B2872,'Products'!$A$6:$A$505,0))),"")))</f>
      </c>
      <c r="H2872" s="15">
        <f>IF(OR($E2872="",$G2872=""),"",$E2872*$G2872)</f>
      </c>
      <c r="I2872" s="15">
        <f>IF(AND($D2872="Out",$E2872&lt;&gt;"",$G2872&lt;&gt;""),$E2872*($G2872-IFERROR(INDEX('Products'!$E$6:$E$505,MATCH($B2872,'Products'!$A$6:$A$505,0)),0)),"")</f>
      </c>
      <c r="J2872" s="12"/>
    </row>
    <row r="2873" spans="1:10" x14ac:dyDescent="0.25">
      <c r="A2873" s="17"/>
      <c r="B2873" s="12"/>
      <c r="C2873" s="16">
        <f>IF($B2873="","",IFERROR(INDEX('Products'!$B$6:$B$505,MATCH($B2873,'Products'!$A$6:$A$505,0)),"Unknown code"))</f>
      </c>
      <c r="D2873" s="12"/>
      <c r="E2873" s="14"/>
      <c r="F2873" s="14"/>
      <c r="G2873" s="15">
        <f>IF(OR($B2873="",$D2873=""),"",IF($F2873&lt;&gt;"",$F2873,IFERROR(IF($D2873="In",INDEX('Products'!$E$6:$E$505,MATCH($B2873,'Products'!$A$6:$A$505,0)),INDEX('Products'!$F$6:$F$505,MATCH($B2873,'Products'!$A$6:$A$505,0))),"")))</f>
      </c>
      <c r="H2873" s="15">
        <f>IF(OR($E2873="",$G2873=""),"",$E2873*$G2873)</f>
      </c>
      <c r="I2873" s="15">
        <f>IF(AND($D2873="Out",$E2873&lt;&gt;"",$G2873&lt;&gt;""),$E2873*($G2873-IFERROR(INDEX('Products'!$E$6:$E$505,MATCH($B2873,'Products'!$A$6:$A$505,0)),0)),"")</f>
      </c>
      <c r="J2873" s="12"/>
    </row>
    <row r="2874" spans="1:10" x14ac:dyDescent="0.25">
      <c r="A2874" s="17"/>
      <c r="B2874" s="12"/>
      <c r="C2874" s="16">
        <f>IF($B2874="","",IFERROR(INDEX('Products'!$B$6:$B$505,MATCH($B2874,'Products'!$A$6:$A$505,0)),"Unknown code"))</f>
      </c>
      <c r="D2874" s="12"/>
      <c r="E2874" s="14"/>
      <c r="F2874" s="14"/>
      <c r="G2874" s="15">
        <f>IF(OR($B2874="",$D2874=""),"",IF($F2874&lt;&gt;"",$F2874,IFERROR(IF($D2874="In",INDEX('Products'!$E$6:$E$505,MATCH($B2874,'Products'!$A$6:$A$505,0)),INDEX('Products'!$F$6:$F$505,MATCH($B2874,'Products'!$A$6:$A$505,0))),"")))</f>
      </c>
      <c r="H2874" s="15">
        <f>IF(OR($E2874="",$G2874=""),"",$E2874*$G2874)</f>
      </c>
      <c r="I2874" s="15">
        <f>IF(AND($D2874="Out",$E2874&lt;&gt;"",$G2874&lt;&gt;""),$E2874*($G2874-IFERROR(INDEX('Products'!$E$6:$E$505,MATCH($B2874,'Products'!$A$6:$A$505,0)),0)),"")</f>
      </c>
      <c r="J2874" s="12"/>
    </row>
    <row r="2875" spans="1:10" x14ac:dyDescent="0.25">
      <c r="A2875" s="17"/>
      <c r="B2875" s="12"/>
      <c r="C2875" s="16">
        <f>IF($B2875="","",IFERROR(INDEX('Products'!$B$6:$B$505,MATCH($B2875,'Products'!$A$6:$A$505,0)),"Unknown code"))</f>
      </c>
      <c r="D2875" s="12"/>
      <c r="E2875" s="14"/>
      <c r="F2875" s="14"/>
      <c r="G2875" s="15">
        <f>IF(OR($B2875="",$D2875=""),"",IF($F2875&lt;&gt;"",$F2875,IFERROR(IF($D2875="In",INDEX('Products'!$E$6:$E$505,MATCH($B2875,'Products'!$A$6:$A$505,0)),INDEX('Products'!$F$6:$F$505,MATCH($B2875,'Products'!$A$6:$A$505,0))),"")))</f>
      </c>
      <c r="H2875" s="15">
        <f>IF(OR($E2875="",$G2875=""),"",$E2875*$G2875)</f>
      </c>
      <c r="I2875" s="15">
        <f>IF(AND($D2875="Out",$E2875&lt;&gt;"",$G2875&lt;&gt;""),$E2875*($G2875-IFERROR(INDEX('Products'!$E$6:$E$505,MATCH($B2875,'Products'!$A$6:$A$505,0)),0)),"")</f>
      </c>
      <c r="J2875" s="12"/>
    </row>
    <row r="2876" spans="1:10" x14ac:dyDescent="0.25">
      <c r="A2876" s="17"/>
      <c r="B2876" s="12"/>
      <c r="C2876" s="16">
        <f>IF($B2876="","",IFERROR(INDEX('Products'!$B$6:$B$505,MATCH($B2876,'Products'!$A$6:$A$505,0)),"Unknown code"))</f>
      </c>
      <c r="D2876" s="12"/>
      <c r="E2876" s="14"/>
      <c r="F2876" s="14"/>
      <c r="G2876" s="15">
        <f>IF(OR($B2876="",$D2876=""),"",IF($F2876&lt;&gt;"",$F2876,IFERROR(IF($D2876="In",INDEX('Products'!$E$6:$E$505,MATCH($B2876,'Products'!$A$6:$A$505,0)),INDEX('Products'!$F$6:$F$505,MATCH($B2876,'Products'!$A$6:$A$505,0))),"")))</f>
      </c>
      <c r="H2876" s="15">
        <f>IF(OR($E2876="",$G2876=""),"",$E2876*$G2876)</f>
      </c>
      <c r="I2876" s="15">
        <f>IF(AND($D2876="Out",$E2876&lt;&gt;"",$G2876&lt;&gt;""),$E2876*($G2876-IFERROR(INDEX('Products'!$E$6:$E$505,MATCH($B2876,'Products'!$A$6:$A$505,0)),0)),"")</f>
      </c>
      <c r="J2876" s="12"/>
    </row>
    <row r="2877" spans="1:10" x14ac:dyDescent="0.25">
      <c r="A2877" s="17"/>
      <c r="B2877" s="12"/>
      <c r="C2877" s="16">
        <f>IF($B2877="","",IFERROR(INDEX('Products'!$B$6:$B$505,MATCH($B2877,'Products'!$A$6:$A$505,0)),"Unknown code"))</f>
      </c>
      <c r="D2877" s="12"/>
      <c r="E2877" s="14"/>
      <c r="F2877" s="14"/>
      <c r="G2877" s="15">
        <f>IF(OR($B2877="",$D2877=""),"",IF($F2877&lt;&gt;"",$F2877,IFERROR(IF($D2877="In",INDEX('Products'!$E$6:$E$505,MATCH($B2877,'Products'!$A$6:$A$505,0)),INDEX('Products'!$F$6:$F$505,MATCH($B2877,'Products'!$A$6:$A$505,0))),"")))</f>
      </c>
      <c r="H2877" s="15">
        <f>IF(OR($E2877="",$G2877=""),"",$E2877*$G2877)</f>
      </c>
      <c r="I2877" s="15">
        <f>IF(AND($D2877="Out",$E2877&lt;&gt;"",$G2877&lt;&gt;""),$E2877*($G2877-IFERROR(INDEX('Products'!$E$6:$E$505,MATCH($B2877,'Products'!$A$6:$A$505,0)),0)),"")</f>
      </c>
      <c r="J2877" s="12"/>
    </row>
    <row r="2878" spans="1:10" x14ac:dyDescent="0.25">
      <c r="A2878" s="17"/>
      <c r="B2878" s="12"/>
      <c r="C2878" s="16">
        <f>IF($B2878="","",IFERROR(INDEX('Products'!$B$6:$B$505,MATCH($B2878,'Products'!$A$6:$A$505,0)),"Unknown code"))</f>
      </c>
      <c r="D2878" s="12"/>
      <c r="E2878" s="14"/>
      <c r="F2878" s="14"/>
      <c r="G2878" s="15">
        <f>IF(OR($B2878="",$D2878=""),"",IF($F2878&lt;&gt;"",$F2878,IFERROR(IF($D2878="In",INDEX('Products'!$E$6:$E$505,MATCH($B2878,'Products'!$A$6:$A$505,0)),INDEX('Products'!$F$6:$F$505,MATCH($B2878,'Products'!$A$6:$A$505,0))),"")))</f>
      </c>
      <c r="H2878" s="15">
        <f>IF(OR($E2878="",$G2878=""),"",$E2878*$G2878)</f>
      </c>
      <c r="I2878" s="15">
        <f>IF(AND($D2878="Out",$E2878&lt;&gt;"",$G2878&lt;&gt;""),$E2878*($G2878-IFERROR(INDEX('Products'!$E$6:$E$505,MATCH($B2878,'Products'!$A$6:$A$505,0)),0)),"")</f>
      </c>
      <c r="J2878" s="12"/>
    </row>
    <row r="2879" spans="1:10" x14ac:dyDescent="0.25">
      <c r="A2879" s="17"/>
      <c r="B2879" s="12"/>
      <c r="C2879" s="16">
        <f>IF($B2879="","",IFERROR(INDEX('Products'!$B$6:$B$505,MATCH($B2879,'Products'!$A$6:$A$505,0)),"Unknown code"))</f>
      </c>
      <c r="D2879" s="12"/>
      <c r="E2879" s="14"/>
      <c r="F2879" s="14"/>
      <c r="G2879" s="15">
        <f>IF(OR($B2879="",$D2879=""),"",IF($F2879&lt;&gt;"",$F2879,IFERROR(IF($D2879="In",INDEX('Products'!$E$6:$E$505,MATCH($B2879,'Products'!$A$6:$A$505,0)),INDEX('Products'!$F$6:$F$505,MATCH($B2879,'Products'!$A$6:$A$505,0))),"")))</f>
      </c>
      <c r="H2879" s="15">
        <f>IF(OR($E2879="",$G2879=""),"",$E2879*$G2879)</f>
      </c>
      <c r="I2879" s="15">
        <f>IF(AND($D2879="Out",$E2879&lt;&gt;"",$G2879&lt;&gt;""),$E2879*($G2879-IFERROR(INDEX('Products'!$E$6:$E$505,MATCH($B2879,'Products'!$A$6:$A$505,0)),0)),"")</f>
      </c>
      <c r="J2879" s="12"/>
    </row>
    <row r="2880" spans="1:10" x14ac:dyDescent="0.25">
      <c r="A2880" s="17"/>
      <c r="B2880" s="12"/>
      <c r="C2880" s="16">
        <f>IF($B2880="","",IFERROR(INDEX('Products'!$B$6:$B$505,MATCH($B2880,'Products'!$A$6:$A$505,0)),"Unknown code"))</f>
      </c>
      <c r="D2880" s="12"/>
      <c r="E2880" s="14"/>
      <c r="F2880" s="14"/>
      <c r="G2880" s="15">
        <f>IF(OR($B2880="",$D2880=""),"",IF($F2880&lt;&gt;"",$F2880,IFERROR(IF($D2880="In",INDEX('Products'!$E$6:$E$505,MATCH($B2880,'Products'!$A$6:$A$505,0)),INDEX('Products'!$F$6:$F$505,MATCH($B2880,'Products'!$A$6:$A$505,0))),"")))</f>
      </c>
      <c r="H2880" s="15">
        <f>IF(OR($E2880="",$G2880=""),"",$E2880*$G2880)</f>
      </c>
      <c r="I2880" s="15">
        <f>IF(AND($D2880="Out",$E2880&lt;&gt;"",$G2880&lt;&gt;""),$E2880*($G2880-IFERROR(INDEX('Products'!$E$6:$E$505,MATCH($B2880,'Products'!$A$6:$A$505,0)),0)),"")</f>
      </c>
      <c r="J2880" s="12"/>
    </row>
    <row r="2881" spans="1:10" x14ac:dyDescent="0.25">
      <c r="A2881" s="17"/>
      <c r="B2881" s="12"/>
      <c r="C2881" s="16">
        <f>IF($B2881="","",IFERROR(INDEX('Products'!$B$6:$B$505,MATCH($B2881,'Products'!$A$6:$A$505,0)),"Unknown code"))</f>
      </c>
      <c r="D2881" s="12"/>
      <c r="E2881" s="14"/>
      <c r="F2881" s="14"/>
      <c r="G2881" s="15">
        <f>IF(OR($B2881="",$D2881=""),"",IF($F2881&lt;&gt;"",$F2881,IFERROR(IF($D2881="In",INDEX('Products'!$E$6:$E$505,MATCH($B2881,'Products'!$A$6:$A$505,0)),INDEX('Products'!$F$6:$F$505,MATCH($B2881,'Products'!$A$6:$A$505,0))),"")))</f>
      </c>
      <c r="H2881" s="15">
        <f>IF(OR($E2881="",$G2881=""),"",$E2881*$G2881)</f>
      </c>
      <c r="I2881" s="15">
        <f>IF(AND($D2881="Out",$E2881&lt;&gt;"",$G2881&lt;&gt;""),$E2881*($G2881-IFERROR(INDEX('Products'!$E$6:$E$505,MATCH($B2881,'Products'!$A$6:$A$505,0)),0)),"")</f>
      </c>
      <c r="J2881" s="12"/>
    </row>
    <row r="2882" spans="1:10" x14ac:dyDescent="0.25">
      <c r="A2882" s="17"/>
      <c r="B2882" s="12"/>
      <c r="C2882" s="16">
        <f>IF($B2882="","",IFERROR(INDEX('Products'!$B$6:$B$505,MATCH($B2882,'Products'!$A$6:$A$505,0)),"Unknown code"))</f>
      </c>
      <c r="D2882" s="12"/>
      <c r="E2882" s="14"/>
      <c r="F2882" s="14"/>
      <c r="G2882" s="15">
        <f>IF(OR($B2882="",$D2882=""),"",IF($F2882&lt;&gt;"",$F2882,IFERROR(IF($D2882="In",INDEX('Products'!$E$6:$E$505,MATCH($B2882,'Products'!$A$6:$A$505,0)),INDEX('Products'!$F$6:$F$505,MATCH($B2882,'Products'!$A$6:$A$505,0))),"")))</f>
      </c>
      <c r="H2882" s="15">
        <f>IF(OR($E2882="",$G2882=""),"",$E2882*$G2882)</f>
      </c>
      <c r="I2882" s="15">
        <f>IF(AND($D2882="Out",$E2882&lt;&gt;"",$G2882&lt;&gt;""),$E2882*($G2882-IFERROR(INDEX('Products'!$E$6:$E$505,MATCH($B2882,'Products'!$A$6:$A$505,0)),0)),"")</f>
      </c>
      <c r="J2882" s="12"/>
    </row>
    <row r="2883" spans="1:10" x14ac:dyDescent="0.25">
      <c r="A2883" s="17"/>
      <c r="B2883" s="12"/>
      <c r="C2883" s="16">
        <f>IF($B2883="","",IFERROR(INDEX('Products'!$B$6:$B$505,MATCH($B2883,'Products'!$A$6:$A$505,0)),"Unknown code"))</f>
      </c>
      <c r="D2883" s="12"/>
      <c r="E2883" s="14"/>
      <c r="F2883" s="14"/>
      <c r="G2883" s="15">
        <f>IF(OR($B2883="",$D2883=""),"",IF($F2883&lt;&gt;"",$F2883,IFERROR(IF($D2883="In",INDEX('Products'!$E$6:$E$505,MATCH($B2883,'Products'!$A$6:$A$505,0)),INDEX('Products'!$F$6:$F$505,MATCH($B2883,'Products'!$A$6:$A$505,0))),"")))</f>
      </c>
      <c r="H2883" s="15">
        <f>IF(OR($E2883="",$G2883=""),"",$E2883*$G2883)</f>
      </c>
      <c r="I2883" s="15">
        <f>IF(AND($D2883="Out",$E2883&lt;&gt;"",$G2883&lt;&gt;""),$E2883*($G2883-IFERROR(INDEX('Products'!$E$6:$E$505,MATCH($B2883,'Products'!$A$6:$A$505,0)),0)),"")</f>
      </c>
      <c r="J2883" s="12"/>
    </row>
    <row r="2884" spans="1:10" x14ac:dyDescent="0.25">
      <c r="A2884" s="17"/>
      <c r="B2884" s="12"/>
      <c r="C2884" s="16">
        <f>IF($B2884="","",IFERROR(INDEX('Products'!$B$6:$B$505,MATCH($B2884,'Products'!$A$6:$A$505,0)),"Unknown code"))</f>
      </c>
      <c r="D2884" s="12"/>
      <c r="E2884" s="14"/>
      <c r="F2884" s="14"/>
      <c r="G2884" s="15">
        <f>IF(OR($B2884="",$D2884=""),"",IF($F2884&lt;&gt;"",$F2884,IFERROR(IF($D2884="In",INDEX('Products'!$E$6:$E$505,MATCH($B2884,'Products'!$A$6:$A$505,0)),INDEX('Products'!$F$6:$F$505,MATCH($B2884,'Products'!$A$6:$A$505,0))),"")))</f>
      </c>
      <c r="H2884" s="15">
        <f>IF(OR($E2884="",$G2884=""),"",$E2884*$G2884)</f>
      </c>
      <c r="I2884" s="15">
        <f>IF(AND($D2884="Out",$E2884&lt;&gt;"",$G2884&lt;&gt;""),$E2884*($G2884-IFERROR(INDEX('Products'!$E$6:$E$505,MATCH($B2884,'Products'!$A$6:$A$505,0)),0)),"")</f>
      </c>
      <c r="J2884" s="12"/>
    </row>
    <row r="2885" spans="1:10" x14ac:dyDescent="0.25">
      <c r="A2885" s="17"/>
      <c r="B2885" s="12"/>
      <c r="C2885" s="16">
        <f>IF($B2885="","",IFERROR(INDEX('Products'!$B$6:$B$505,MATCH($B2885,'Products'!$A$6:$A$505,0)),"Unknown code"))</f>
      </c>
      <c r="D2885" s="12"/>
      <c r="E2885" s="14"/>
      <c r="F2885" s="14"/>
      <c r="G2885" s="15">
        <f>IF(OR($B2885="",$D2885=""),"",IF($F2885&lt;&gt;"",$F2885,IFERROR(IF($D2885="In",INDEX('Products'!$E$6:$E$505,MATCH($B2885,'Products'!$A$6:$A$505,0)),INDEX('Products'!$F$6:$F$505,MATCH($B2885,'Products'!$A$6:$A$505,0))),"")))</f>
      </c>
      <c r="H2885" s="15">
        <f>IF(OR($E2885="",$G2885=""),"",$E2885*$G2885)</f>
      </c>
      <c r="I2885" s="15">
        <f>IF(AND($D2885="Out",$E2885&lt;&gt;"",$G2885&lt;&gt;""),$E2885*($G2885-IFERROR(INDEX('Products'!$E$6:$E$505,MATCH($B2885,'Products'!$A$6:$A$505,0)),0)),"")</f>
      </c>
      <c r="J2885" s="12"/>
    </row>
    <row r="2886" spans="1:10" x14ac:dyDescent="0.25">
      <c r="A2886" s="17"/>
      <c r="B2886" s="12"/>
      <c r="C2886" s="16">
        <f>IF($B2886="","",IFERROR(INDEX('Products'!$B$6:$B$505,MATCH($B2886,'Products'!$A$6:$A$505,0)),"Unknown code"))</f>
      </c>
      <c r="D2886" s="12"/>
      <c r="E2886" s="14"/>
      <c r="F2886" s="14"/>
      <c r="G2886" s="15">
        <f>IF(OR($B2886="",$D2886=""),"",IF($F2886&lt;&gt;"",$F2886,IFERROR(IF($D2886="In",INDEX('Products'!$E$6:$E$505,MATCH($B2886,'Products'!$A$6:$A$505,0)),INDEX('Products'!$F$6:$F$505,MATCH($B2886,'Products'!$A$6:$A$505,0))),"")))</f>
      </c>
      <c r="H2886" s="15">
        <f>IF(OR($E2886="",$G2886=""),"",$E2886*$G2886)</f>
      </c>
      <c r="I2886" s="15">
        <f>IF(AND($D2886="Out",$E2886&lt;&gt;"",$G2886&lt;&gt;""),$E2886*($G2886-IFERROR(INDEX('Products'!$E$6:$E$505,MATCH($B2886,'Products'!$A$6:$A$505,0)),0)),"")</f>
      </c>
      <c r="J2886" s="12"/>
    </row>
    <row r="2887" spans="1:10" x14ac:dyDescent="0.25">
      <c r="A2887" s="17"/>
      <c r="B2887" s="12"/>
      <c r="C2887" s="16">
        <f>IF($B2887="","",IFERROR(INDEX('Products'!$B$6:$B$505,MATCH($B2887,'Products'!$A$6:$A$505,0)),"Unknown code"))</f>
      </c>
      <c r="D2887" s="12"/>
      <c r="E2887" s="14"/>
      <c r="F2887" s="14"/>
      <c r="G2887" s="15">
        <f>IF(OR($B2887="",$D2887=""),"",IF($F2887&lt;&gt;"",$F2887,IFERROR(IF($D2887="In",INDEX('Products'!$E$6:$E$505,MATCH($B2887,'Products'!$A$6:$A$505,0)),INDEX('Products'!$F$6:$F$505,MATCH($B2887,'Products'!$A$6:$A$505,0))),"")))</f>
      </c>
      <c r="H2887" s="15">
        <f>IF(OR($E2887="",$G2887=""),"",$E2887*$G2887)</f>
      </c>
      <c r="I2887" s="15">
        <f>IF(AND($D2887="Out",$E2887&lt;&gt;"",$G2887&lt;&gt;""),$E2887*($G2887-IFERROR(INDEX('Products'!$E$6:$E$505,MATCH($B2887,'Products'!$A$6:$A$505,0)),0)),"")</f>
      </c>
      <c r="J2887" s="12"/>
    </row>
    <row r="2888" spans="1:10" x14ac:dyDescent="0.25">
      <c r="A2888" s="17"/>
      <c r="B2888" s="12"/>
      <c r="C2888" s="16">
        <f>IF($B2888="","",IFERROR(INDEX('Products'!$B$6:$B$505,MATCH($B2888,'Products'!$A$6:$A$505,0)),"Unknown code"))</f>
      </c>
      <c r="D2888" s="12"/>
      <c r="E2888" s="14"/>
      <c r="F2888" s="14"/>
      <c r="G2888" s="15">
        <f>IF(OR($B2888="",$D2888=""),"",IF($F2888&lt;&gt;"",$F2888,IFERROR(IF($D2888="In",INDEX('Products'!$E$6:$E$505,MATCH($B2888,'Products'!$A$6:$A$505,0)),INDEX('Products'!$F$6:$F$505,MATCH($B2888,'Products'!$A$6:$A$505,0))),"")))</f>
      </c>
      <c r="H2888" s="15">
        <f>IF(OR($E2888="",$G2888=""),"",$E2888*$G2888)</f>
      </c>
      <c r="I2888" s="15">
        <f>IF(AND($D2888="Out",$E2888&lt;&gt;"",$G2888&lt;&gt;""),$E2888*($G2888-IFERROR(INDEX('Products'!$E$6:$E$505,MATCH($B2888,'Products'!$A$6:$A$505,0)),0)),"")</f>
      </c>
      <c r="J2888" s="12"/>
    </row>
    <row r="2889" spans="1:10" x14ac:dyDescent="0.25">
      <c r="A2889" s="17"/>
      <c r="B2889" s="12"/>
      <c r="C2889" s="16">
        <f>IF($B2889="","",IFERROR(INDEX('Products'!$B$6:$B$505,MATCH($B2889,'Products'!$A$6:$A$505,0)),"Unknown code"))</f>
      </c>
      <c r="D2889" s="12"/>
      <c r="E2889" s="14"/>
      <c r="F2889" s="14"/>
      <c r="G2889" s="15">
        <f>IF(OR($B2889="",$D2889=""),"",IF($F2889&lt;&gt;"",$F2889,IFERROR(IF($D2889="In",INDEX('Products'!$E$6:$E$505,MATCH($B2889,'Products'!$A$6:$A$505,0)),INDEX('Products'!$F$6:$F$505,MATCH($B2889,'Products'!$A$6:$A$505,0))),"")))</f>
      </c>
      <c r="H2889" s="15">
        <f>IF(OR($E2889="",$G2889=""),"",$E2889*$G2889)</f>
      </c>
      <c r="I2889" s="15">
        <f>IF(AND($D2889="Out",$E2889&lt;&gt;"",$G2889&lt;&gt;""),$E2889*($G2889-IFERROR(INDEX('Products'!$E$6:$E$505,MATCH($B2889,'Products'!$A$6:$A$505,0)),0)),"")</f>
      </c>
      <c r="J2889" s="12"/>
    </row>
    <row r="2890" spans="1:10" x14ac:dyDescent="0.25">
      <c r="A2890" s="17"/>
      <c r="B2890" s="12"/>
      <c r="C2890" s="16">
        <f>IF($B2890="","",IFERROR(INDEX('Products'!$B$6:$B$505,MATCH($B2890,'Products'!$A$6:$A$505,0)),"Unknown code"))</f>
      </c>
      <c r="D2890" s="12"/>
      <c r="E2890" s="14"/>
      <c r="F2890" s="14"/>
      <c r="G2890" s="15">
        <f>IF(OR($B2890="",$D2890=""),"",IF($F2890&lt;&gt;"",$F2890,IFERROR(IF($D2890="In",INDEX('Products'!$E$6:$E$505,MATCH($B2890,'Products'!$A$6:$A$505,0)),INDEX('Products'!$F$6:$F$505,MATCH($B2890,'Products'!$A$6:$A$505,0))),"")))</f>
      </c>
      <c r="H2890" s="15">
        <f>IF(OR($E2890="",$G2890=""),"",$E2890*$G2890)</f>
      </c>
      <c r="I2890" s="15">
        <f>IF(AND($D2890="Out",$E2890&lt;&gt;"",$G2890&lt;&gt;""),$E2890*($G2890-IFERROR(INDEX('Products'!$E$6:$E$505,MATCH($B2890,'Products'!$A$6:$A$505,0)),0)),"")</f>
      </c>
      <c r="J2890" s="12"/>
    </row>
    <row r="2891" spans="1:10" x14ac:dyDescent="0.25">
      <c r="A2891" s="17"/>
      <c r="B2891" s="12"/>
      <c r="C2891" s="16">
        <f>IF($B2891="","",IFERROR(INDEX('Products'!$B$6:$B$505,MATCH($B2891,'Products'!$A$6:$A$505,0)),"Unknown code"))</f>
      </c>
      <c r="D2891" s="12"/>
      <c r="E2891" s="14"/>
      <c r="F2891" s="14"/>
      <c r="G2891" s="15">
        <f>IF(OR($B2891="",$D2891=""),"",IF($F2891&lt;&gt;"",$F2891,IFERROR(IF($D2891="In",INDEX('Products'!$E$6:$E$505,MATCH($B2891,'Products'!$A$6:$A$505,0)),INDEX('Products'!$F$6:$F$505,MATCH($B2891,'Products'!$A$6:$A$505,0))),"")))</f>
      </c>
      <c r="H2891" s="15">
        <f>IF(OR($E2891="",$G2891=""),"",$E2891*$G2891)</f>
      </c>
      <c r="I2891" s="15">
        <f>IF(AND($D2891="Out",$E2891&lt;&gt;"",$G2891&lt;&gt;""),$E2891*($G2891-IFERROR(INDEX('Products'!$E$6:$E$505,MATCH($B2891,'Products'!$A$6:$A$505,0)),0)),"")</f>
      </c>
      <c r="J2891" s="12"/>
    </row>
    <row r="2892" spans="1:10" x14ac:dyDescent="0.25">
      <c r="A2892" s="17"/>
      <c r="B2892" s="12"/>
      <c r="C2892" s="16">
        <f>IF($B2892="","",IFERROR(INDEX('Products'!$B$6:$B$505,MATCH($B2892,'Products'!$A$6:$A$505,0)),"Unknown code"))</f>
      </c>
      <c r="D2892" s="12"/>
      <c r="E2892" s="14"/>
      <c r="F2892" s="14"/>
      <c r="G2892" s="15">
        <f>IF(OR($B2892="",$D2892=""),"",IF($F2892&lt;&gt;"",$F2892,IFERROR(IF($D2892="In",INDEX('Products'!$E$6:$E$505,MATCH($B2892,'Products'!$A$6:$A$505,0)),INDEX('Products'!$F$6:$F$505,MATCH($B2892,'Products'!$A$6:$A$505,0))),"")))</f>
      </c>
      <c r="H2892" s="15">
        <f>IF(OR($E2892="",$G2892=""),"",$E2892*$G2892)</f>
      </c>
      <c r="I2892" s="15">
        <f>IF(AND($D2892="Out",$E2892&lt;&gt;"",$G2892&lt;&gt;""),$E2892*($G2892-IFERROR(INDEX('Products'!$E$6:$E$505,MATCH($B2892,'Products'!$A$6:$A$505,0)),0)),"")</f>
      </c>
      <c r="J2892" s="12"/>
    </row>
    <row r="2893" spans="1:10" x14ac:dyDescent="0.25">
      <c r="A2893" s="17"/>
      <c r="B2893" s="12"/>
      <c r="C2893" s="16">
        <f>IF($B2893="","",IFERROR(INDEX('Products'!$B$6:$B$505,MATCH($B2893,'Products'!$A$6:$A$505,0)),"Unknown code"))</f>
      </c>
      <c r="D2893" s="12"/>
      <c r="E2893" s="14"/>
      <c r="F2893" s="14"/>
      <c r="G2893" s="15">
        <f>IF(OR($B2893="",$D2893=""),"",IF($F2893&lt;&gt;"",$F2893,IFERROR(IF($D2893="In",INDEX('Products'!$E$6:$E$505,MATCH($B2893,'Products'!$A$6:$A$505,0)),INDEX('Products'!$F$6:$F$505,MATCH($B2893,'Products'!$A$6:$A$505,0))),"")))</f>
      </c>
      <c r="H2893" s="15">
        <f>IF(OR($E2893="",$G2893=""),"",$E2893*$G2893)</f>
      </c>
      <c r="I2893" s="15">
        <f>IF(AND($D2893="Out",$E2893&lt;&gt;"",$G2893&lt;&gt;""),$E2893*($G2893-IFERROR(INDEX('Products'!$E$6:$E$505,MATCH($B2893,'Products'!$A$6:$A$505,0)),0)),"")</f>
      </c>
      <c r="J2893" s="12"/>
    </row>
    <row r="2894" spans="1:10" x14ac:dyDescent="0.25">
      <c r="A2894" s="17"/>
      <c r="B2894" s="12"/>
      <c r="C2894" s="16">
        <f>IF($B2894="","",IFERROR(INDEX('Products'!$B$6:$B$505,MATCH($B2894,'Products'!$A$6:$A$505,0)),"Unknown code"))</f>
      </c>
      <c r="D2894" s="12"/>
      <c r="E2894" s="14"/>
      <c r="F2894" s="14"/>
      <c r="G2894" s="15">
        <f>IF(OR($B2894="",$D2894=""),"",IF($F2894&lt;&gt;"",$F2894,IFERROR(IF($D2894="In",INDEX('Products'!$E$6:$E$505,MATCH($B2894,'Products'!$A$6:$A$505,0)),INDEX('Products'!$F$6:$F$505,MATCH($B2894,'Products'!$A$6:$A$505,0))),"")))</f>
      </c>
      <c r="H2894" s="15">
        <f>IF(OR($E2894="",$G2894=""),"",$E2894*$G2894)</f>
      </c>
      <c r="I2894" s="15">
        <f>IF(AND($D2894="Out",$E2894&lt;&gt;"",$G2894&lt;&gt;""),$E2894*($G2894-IFERROR(INDEX('Products'!$E$6:$E$505,MATCH($B2894,'Products'!$A$6:$A$505,0)),0)),"")</f>
      </c>
      <c r="J2894" s="12"/>
    </row>
    <row r="2895" spans="1:10" x14ac:dyDescent="0.25">
      <c r="A2895" s="17"/>
      <c r="B2895" s="12"/>
      <c r="C2895" s="16">
        <f>IF($B2895="","",IFERROR(INDEX('Products'!$B$6:$B$505,MATCH($B2895,'Products'!$A$6:$A$505,0)),"Unknown code"))</f>
      </c>
      <c r="D2895" s="12"/>
      <c r="E2895" s="14"/>
      <c r="F2895" s="14"/>
      <c r="G2895" s="15">
        <f>IF(OR($B2895="",$D2895=""),"",IF($F2895&lt;&gt;"",$F2895,IFERROR(IF($D2895="In",INDEX('Products'!$E$6:$E$505,MATCH($B2895,'Products'!$A$6:$A$505,0)),INDEX('Products'!$F$6:$F$505,MATCH($B2895,'Products'!$A$6:$A$505,0))),"")))</f>
      </c>
      <c r="H2895" s="15">
        <f>IF(OR($E2895="",$G2895=""),"",$E2895*$G2895)</f>
      </c>
      <c r="I2895" s="15">
        <f>IF(AND($D2895="Out",$E2895&lt;&gt;"",$G2895&lt;&gt;""),$E2895*($G2895-IFERROR(INDEX('Products'!$E$6:$E$505,MATCH($B2895,'Products'!$A$6:$A$505,0)),0)),"")</f>
      </c>
      <c r="J2895" s="12"/>
    </row>
    <row r="2896" spans="1:10" x14ac:dyDescent="0.25">
      <c r="A2896" s="17"/>
      <c r="B2896" s="12"/>
      <c r="C2896" s="16">
        <f>IF($B2896="","",IFERROR(INDEX('Products'!$B$6:$B$505,MATCH($B2896,'Products'!$A$6:$A$505,0)),"Unknown code"))</f>
      </c>
      <c r="D2896" s="12"/>
      <c r="E2896" s="14"/>
      <c r="F2896" s="14"/>
      <c r="G2896" s="15">
        <f>IF(OR($B2896="",$D2896=""),"",IF($F2896&lt;&gt;"",$F2896,IFERROR(IF($D2896="In",INDEX('Products'!$E$6:$E$505,MATCH($B2896,'Products'!$A$6:$A$505,0)),INDEX('Products'!$F$6:$F$505,MATCH($B2896,'Products'!$A$6:$A$505,0))),"")))</f>
      </c>
      <c r="H2896" s="15">
        <f>IF(OR($E2896="",$G2896=""),"",$E2896*$G2896)</f>
      </c>
      <c r="I2896" s="15">
        <f>IF(AND($D2896="Out",$E2896&lt;&gt;"",$G2896&lt;&gt;""),$E2896*($G2896-IFERROR(INDEX('Products'!$E$6:$E$505,MATCH($B2896,'Products'!$A$6:$A$505,0)),0)),"")</f>
      </c>
      <c r="J2896" s="12"/>
    </row>
    <row r="2897" spans="1:10" x14ac:dyDescent="0.25">
      <c r="A2897" s="17"/>
      <c r="B2897" s="12"/>
      <c r="C2897" s="16">
        <f>IF($B2897="","",IFERROR(INDEX('Products'!$B$6:$B$505,MATCH($B2897,'Products'!$A$6:$A$505,0)),"Unknown code"))</f>
      </c>
      <c r="D2897" s="12"/>
      <c r="E2897" s="14"/>
      <c r="F2897" s="14"/>
      <c r="G2897" s="15">
        <f>IF(OR($B2897="",$D2897=""),"",IF($F2897&lt;&gt;"",$F2897,IFERROR(IF($D2897="In",INDEX('Products'!$E$6:$E$505,MATCH($B2897,'Products'!$A$6:$A$505,0)),INDEX('Products'!$F$6:$F$505,MATCH($B2897,'Products'!$A$6:$A$505,0))),"")))</f>
      </c>
      <c r="H2897" s="15">
        <f>IF(OR($E2897="",$G2897=""),"",$E2897*$G2897)</f>
      </c>
      <c r="I2897" s="15">
        <f>IF(AND($D2897="Out",$E2897&lt;&gt;"",$G2897&lt;&gt;""),$E2897*($G2897-IFERROR(INDEX('Products'!$E$6:$E$505,MATCH($B2897,'Products'!$A$6:$A$505,0)),0)),"")</f>
      </c>
      <c r="J2897" s="12"/>
    </row>
    <row r="2898" spans="1:10" x14ac:dyDescent="0.25">
      <c r="A2898" s="17"/>
      <c r="B2898" s="12"/>
      <c r="C2898" s="16">
        <f>IF($B2898="","",IFERROR(INDEX('Products'!$B$6:$B$505,MATCH($B2898,'Products'!$A$6:$A$505,0)),"Unknown code"))</f>
      </c>
      <c r="D2898" s="12"/>
      <c r="E2898" s="14"/>
      <c r="F2898" s="14"/>
      <c r="G2898" s="15">
        <f>IF(OR($B2898="",$D2898=""),"",IF($F2898&lt;&gt;"",$F2898,IFERROR(IF($D2898="In",INDEX('Products'!$E$6:$E$505,MATCH($B2898,'Products'!$A$6:$A$505,0)),INDEX('Products'!$F$6:$F$505,MATCH($B2898,'Products'!$A$6:$A$505,0))),"")))</f>
      </c>
      <c r="H2898" s="15">
        <f>IF(OR($E2898="",$G2898=""),"",$E2898*$G2898)</f>
      </c>
      <c r="I2898" s="15">
        <f>IF(AND($D2898="Out",$E2898&lt;&gt;"",$G2898&lt;&gt;""),$E2898*($G2898-IFERROR(INDEX('Products'!$E$6:$E$505,MATCH($B2898,'Products'!$A$6:$A$505,0)),0)),"")</f>
      </c>
      <c r="J2898" s="12"/>
    </row>
    <row r="2899" spans="1:10" x14ac:dyDescent="0.25">
      <c r="A2899" s="17"/>
      <c r="B2899" s="12"/>
      <c r="C2899" s="16">
        <f>IF($B2899="","",IFERROR(INDEX('Products'!$B$6:$B$505,MATCH($B2899,'Products'!$A$6:$A$505,0)),"Unknown code"))</f>
      </c>
      <c r="D2899" s="12"/>
      <c r="E2899" s="14"/>
      <c r="F2899" s="14"/>
      <c r="G2899" s="15">
        <f>IF(OR($B2899="",$D2899=""),"",IF($F2899&lt;&gt;"",$F2899,IFERROR(IF($D2899="In",INDEX('Products'!$E$6:$E$505,MATCH($B2899,'Products'!$A$6:$A$505,0)),INDEX('Products'!$F$6:$F$505,MATCH($B2899,'Products'!$A$6:$A$505,0))),"")))</f>
      </c>
      <c r="H2899" s="15">
        <f>IF(OR($E2899="",$G2899=""),"",$E2899*$G2899)</f>
      </c>
      <c r="I2899" s="15">
        <f>IF(AND($D2899="Out",$E2899&lt;&gt;"",$G2899&lt;&gt;""),$E2899*($G2899-IFERROR(INDEX('Products'!$E$6:$E$505,MATCH($B2899,'Products'!$A$6:$A$505,0)),0)),"")</f>
      </c>
      <c r="J2899" s="12"/>
    </row>
    <row r="2900" spans="1:10" x14ac:dyDescent="0.25">
      <c r="A2900" s="17"/>
      <c r="B2900" s="12"/>
      <c r="C2900" s="16">
        <f>IF($B2900="","",IFERROR(INDEX('Products'!$B$6:$B$505,MATCH($B2900,'Products'!$A$6:$A$505,0)),"Unknown code"))</f>
      </c>
      <c r="D2900" s="12"/>
      <c r="E2900" s="14"/>
      <c r="F2900" s="14"/>
      <c r="G2900" s="15">
        <f>IF(OR($B2900="",$D2900=""),"",IF($F2900&lt;&gt;"",$F2900,IFERROR(IF($D2900="In",INDEX('Products'!$E$6:$E$505,MATCH($B2900,'Products'!$A$6:$A$505,0)),INDEX('Products'!$F$6:$F$505,MATCH($B2900,'Products'!$A$6:$A$505,0))),"")))</f>
      </c>
      <c r="H2900" s="15">
        <f>IF(OR($E2900="",$G2900=""),"",$E2900*$G2900)</f>
      </c>
      <c r="I2900" s="15">
        <f>IF(AND($D2900="Out",$E2900&lt;&gt;"",$G2900&lt;&gt;""),$E2900*($G2900-IFERROR(INDEX('Products'!$E$6:$E$505,MATCH($B2900,'Products'!$A$6:$A$505,0)),0)),"")</f>
      </c>
      <c r="J2900" s="12"/>
    </row>
    <row r="2901" spans="1:10" x14ac:dyDescent="0.25">
      <c r="A2901" s="17"/>
      <c r="B2901" s="12"/>
      <c r="C2901" s="16">
        <f>IF($B2901="","",IFERROR(INDEX('Products'!$B$6:$B$505,MATCH($B2901,'Products'!$A$6:$A$505,0)),"Unknown code"))</f>
      </c>
      <c r="D2901" s="12"/>
      <c r="E2901" s="14"/>
      <c r="F2901" s="14"/>
      <c r="G2901" s="15">
        <f>IF(OR($B2901="",$D2901=""),"",IF($F2901&lt;&gt;"",$F2901,IFERROR(IF($D2901="In",INDEX('Products'!$E$6:$E$505,MATCH($B2901,'Products'!$A$6:$A$505,0)),INDEX('Products'!$F$6:$F$505,MATCH($B2901,'Products'!$A$6:$A$505,0))),"")))</f>
      </c>
      <c r="H2901" s="15">
        <f>IF(OR($E2901="",$G2901=""),"",$E2901*$G2901)</f>
      </c>
      <c r="I2901" s="15">
        <f>IF(AND($D2901="Out",$E2901&lt;&gt;"",$G2901&lt;&gt;""),$E2901*($G2901-IFERROR(INDEX('Products'!$E$6:$E$505,MATCH($B2901,'Products'!$A$6:$A$505,0)),0)),"")</f>
      </c>
      <c r="J2901" s="12"/>
    </row>
    <row r="2902" spans="1:10" x14ac:dyDescent="0.25">
      <c r="A2902" s="17"/>
      <c r="B2902" s="12"/>
      <c r="C2902" s="16">
        <f>IF($B2902="","",IFERROR(INDEX('Products'!$B$6:$B$505,MATCH($B2902,'Products'!$A$6:$A$505,0)),"Unknown code"))</f>
      </c>
      <c r="D2902" s="12"/>
      <c r="E2902" s="14"/>
      <c r="F2902" s="14"/>
      <c r="G2902" s="15">
        <f>IF(OR($B2902="",$D2902=""),"",IF($F2902&lt;&gt;"",$F2902,IFERROR(IF($D2902="In",INDEX('Products'!$E$6:$E$505,MATCH($B2902,'Products'!$A$6:$A$505,0)),INDEX('Products'!$F$6:$F$505,MATCH($B2902,'Products'!$A$6:$A$505,0))),"")))</f>
      </c>
      <c r="H2902" s="15">
        <f>IF(OR($E2902="",$G2902=""),"",$E2902*$G2902)</f>
      </c>
      <c r="I2902" s="15">
        <f>IF(AND($D2902="Out",$E2902&lt;&gt;"",$G2902&lt;&gt;""),$E2902*($G2902-IFERROR(INDEX('Products'!$E$6:$E$505,MATCH($B2902,'Products'!$A$6:$A$505,0)),0)),"")</f>
      </c>
      <c r="J2902" s="12"/>
    </row>
    <row r="2903" spans="1:10" x14ac:dyDescent="0.25">
      <c r="A2903" s="17"/>
      <c r="B2903" s="12"/>
      <c r="C2903" s="16">
        <f>IF($B2903="","",IFERROR(INDEX('Products'!$B$6:$B$505,MATCH($B2903,'Products'!$A$6:$A$505,0)),"Unknown code"))</f>
      </c>
      <c r="D2903" s="12"/>
      <c r="E2903" s="14"/>
      <c r="F2903" s="14"/>
      <c r="G2903" s="15">
        <f>IF(OR($B2903="",$D2903=""),"",IF($F2903&lt;&gt;"",$F2903,IFERROR(IF($D2903="In",INDEX('Products'!$E$6:$E$505,MATCH($B2903,'Products'!$A$6:$A$505,0)),INDEX('Products'!$F$6:$F$505,MATCH($B2903,'Products'!$A$6:$A$505,0))),"")))</f>
      </c>
      <c r="H2903" s="15">
        <f>IF(OR($E2903="",$G2903=""),"",$E2903*$G2903)</f>
      </c>
      <c r="I2903" s="15">
        <f>IF(AND($D2903="Out",$E2903&lt;&gt;"",$G2903&lt;&gt;""),$E2903*($G2903-IFERROR(INDEX('Products'!$E$6:$E$505,MATCH($B2903,'Products'!$A$6:$A$505,0)),0)),"")</f>
      </c>
      <c r="J2903" s="12"/>
    </row>
    <row r="2904" spans="1:10" x14ac:dyDescent="0.25">
      <c r="A2904" s="17"/>
      <c r="B2904" s="12"/>
      <c r="C2904" s="16">
        <f>IF($B2904="","",IFERROR(INDEX('Products'!$B$6:$B$505,MATCH($B2904,'Products'!$A$6:$A$505,0)),"Unknown code"))</f>
      </c>
      <c r="D2904" s="12"/>
      <c r="E2904" s="14"/>
      <c r="F2904" s="14"/>
      <c r="G2904" s="15">
        <f>IF(OR($B2904="",$D2904=""),"",IF($F2904&lt;&gt;"",$F2904,IFERROR(IF($D2904="In",INDEX('Products'!$E$6:$E$505,MATCH($B2904,'Products'!$A$6:$A$505,0)),INDEX('Products'!$F$6:$F$505,MATCH($B2904,'Products'!$A$6:$A$505,0))),"")))</f>
      </c>
      <c r="H2904" s="15">
        <f>IF(OR($E2904="",$G2904=""),"",$E2904*$G2904)</f>
      </c>
      <c r="I2904" s="15">
        <f>IF(AND($D2904="Out",$E2904&lt;&gt;"",$G2904&lt;&gt;""),$E2904*($G2904-IFERROR(INDEX('Products'!$E$6:$E$505,MATCH($B2904,'Products'!$A$6:$A$505,0)),0)),"")</f>
      </c>
      <c r="J2904" s="12"/>
    </row>
    <row r="2905" spans="1:10" x14ac:dyDescent="0.25">
      <c r="A2905" s="17"/>
      <c r="B2905" s="12"/>
      <c r="C2905" s="16">
        <f>IF($B2905="","",IFERROR(INDEX('Products'!$B$6:$B$505,MATCH($B2905,'Products'!$A$6:$A$505,0)),"Unknown code"))</f>
      </c>
      <c r="D2905" s="12"/>
      <c r="E2905" s="14"/>
      <c r="F2905" s="14"/>
      <c r="G2905" s="15">
        <f>IF(OR($B2905="",$D2905=""),"",IF($F2905&lt;&gt;"",$F2905,IFERROR(IF($D2905="In",INDEX('Products'!$E$6:$E$505,MATCH($B2905,'Products'!$A$6:$A$505,0)),INDEX('Products'!$F$6:$F$505,MATCH($B2905,'Products'!$A$6:$A$505,0))),"")))</f>
      </c>
      <c r="H2905" s="15">
        <f>IF(OR($E2905="",$G2905=""),"",$E2905*$G2905)</f>
      </c>
      <c r="I2905" s="15">
        <f>IF(AND($D2905="Out",$E2905&lt;&gt;"",$G2905&lt;&gt;""),$E2905*($G2905-IFERROR(INDEX('Products'!$E$6:$E$505,MATCH($B2905,'Products'!$A$6:$A$505,0)),0)),"")</f>
      </c>
      <c r="J2905" s="12"/>
    </row>
    <row r="2906" spans="1:10" x14ac:dyDescent="0.25">
      <c r="A2906" s="17"/>
      <c r="B2906" s="12"/>
      <c r="C2906" s="16">
        <f>IF($B2906="","",IFERROR(INDEX('Products'!$B$6:$B$505,MATCH($B2906,'Products'!$A$6:$A$505,0)),"Unknown code"))</f>
      </c>
      <c r="D2906" s="12"/>
      <c r="E2906" s="14"/>
      <c r="F2906" s="14"/>
      <c r="G2906" s="15">
        <f>IF(OR($B2906="",$D2906=""),"",IF($F2906&lt;&gt;"",$F2906,IFERROR(IF($D2906="In",INDEX('Products'!$E$6:$E$505,MATCH($B2906,'Products'!$A$6:$A$505,0)),INDEX('Products'!$F$6:$F$505,MATCH($B2906,'Products'!$A$6:$A$505,0))),"")))</f>
      </c>
      <c r="H2906" s="15">
        <f>IF(OR($E2906="",$G2906=""),"",$E2906*$G2906)</f>
      </c>
      <c r="I2906" s="15">
        <f>IF(AND($D2906="Out",$E2906&lt;&gt;"",$G2906&lt;&gt;""),$E2906*($G2906-IFERROR(INDEX('Products'!$E$6:$E$505,MATCH($B2906,'Products'!$A$6:$A$505,0)),0)),"")</f>
      </c>
      <c r="J2906" s="12"/>
    </row>
    <row r="2907" spans="1:10" x14ac:dyDescent="0.25">
      <c r="A2907" s="17"/>
      <c r="B2907" s="12"/>
      <c r="C2907" s="16">
        <f>IF($B2907="","",IFERROR(INDEX('Products'!$B$6:$B$505,MATCH($B2907,'Products'!$A$6:$A$505,0)),"Unknown code"))</f>
      </c>
      <c r="D2907" s="12"/>
      <c r="E2907" s="14"/>
      <c r="F2907" s="14"/>
      <c r="G2907" s="15">
        <f>IF(OR($B2907="",$D2907=""),"",IF($F2907&lt;&gt;"",$F2907,IFERROR(IF($D2907="In",INDEX('Products'!$E$6:$E$505,MATCH($B2907,'Products'!$A$6:$A$505,0)),INDEX('Products'!$F$6:$F$505,MATCH($B2907,'Products'!$A$6:$A$505,0))),"")))</f>
      </c>
      <c r="H2907" s="15">
        <f>IF(OR($E2907="",$G2907=""),"",$E2907*$G2907)</f>
      </c>
      <c r="I2907" s="15">
        <f>IF(AND($D2907="Out",$E2907&lt;&gt;"",$G2907&lt;&gt;""),$E2907*($G2907-IFERROR(INDEX('Products'!$E$6:$E$505,MATCH($B2907,'Products'!$A$6:$A$505,0)),0)),"")</f>
      </c>
      <c r="J2907" s="12"/>
    </row>
    <row r="2908" spans="1:10" x14ac:dyDescent="0.25">
      <c r="A2908" s="17"/>
      <c r="B2908" s="12"/>
      <c r="C2908" s="16">
        <f>IF($B2908="","",IFERROR(INDEX('Products'!$B$6:$B$505,MATCH($B2908,'Products'!$A$6:$A$505,0)),"Unknown code"))</f>
      </c>
      <c r="D2908" s="12"/>
      <c r="E2908" s="14"/>
      <c r="F2908" s="14"/>
      <c r="G2908" s="15">
        <f>IF(OR($B2908="",$D2908=""),"",IF($F2908&lt;&gt;"",$F2908,IFERROR(IF($D2908="In",INDEX('Products'!$E$6:$E$505,MATCH($B2908,'Products'!$A$6:$A$505,0)),INDEX('Products'!$F$6:$F$505,MATCH($B2908,'Products'!$A$6:$A$505,0))),"")))</f>
      </c>
      <c r="H2908" s="15">
        <f>IF(OR($E2908="",$G2908=""),"",$E2908*$G2908)</f>
      </c>
      <c r="I2908" s="15">
        <f>IF(AND($D2908="Out",$E2908&lt;&gt;"",$G2908&lt;&gt;""),$E2908*($G2908-IFERROR(INDEX('Products'!$E$6:$E$505,MATCH($B2908,'Products'!$A$6:$A$505,0)),0)),"")</f>
      </c>
      <c r="J2908" s="12"/>
    </row>
    <row r="2909" spans="1:10" x14ac:dyDescent="0.25">
      <c r="A2909" s="17"/>
      <c r="B2909" s="12"/>
      <c r="C2909" s="16">
        <f>IF($B2909="","",IFERROR(INDEX('Products'!$B$6:$B$505,MATCH($B2909,'Products'!$A$6:$A$505,0)),"Unknown code"))</f>
      </c>
      <c r="D2909" s="12"/>
      <c r="E2909" s="14"/>
      <c r="F2909" s="14"/>
      <c r="G2909" s="15">
        <f>IF(OR($B2909="",$D2909=""),"",IF($F2909&lt;&gt;"",$F2909,IFERROR(IF($D2909="In",INDEX('Products'!$E$6:$E$505,MATCH($B2909,'Products'!$A$6:$A$505,0)),INDEX('Products'!$F$6:$F$505,MATCH($B2909,'Products'!$A$6:$A$505,0))),"")))</f>
      </c>
      <c r="H2909" s="15">
        <f>IF(OR($E2909="",$G2909=""),"",$E2909*$G2909)</f>
      </c>
      <c r="I2909" s="15">
        <f>IF(AND($D2909="Out",$E2909&lt;&gt;"",$G2909&lt;&gt;""),$E2909*($G2909-IFERROR(INDEX('Products'!$E$6:$E$505,MATCH($B2909,'Products'!$A$6:$A$505,0)),0)),"")</f>
      </c>
      <c r="J2909" s="12"/>
    </row>
    <row r="2910" spans="1:10" x14ac:dyDescent="0.25">
      <c r="A2910" s="17"/>
      <c r="B2910" s="12"/>
      <c r="C2910" s="16">
        <f>IF($B2910="","",IFERROR(INDEX('Products'!$B$6:$B$505,MATCH($B2910,'Products'!$A$6:$A$505,0)),"Unknown code"))</f>
      </c>
      <c r="D2910" s="12"/>
      <c r="E2910" s="14"/>
      <c r="F2910" s="14"/>
      <c r="G2910" s="15">
        <f>IF(OR($B2910="",$D2910=""),"",IF($F2910&lt;&gt;"",$F2910,IFERROR(IF($D2910="In",INDEX('Products'!$E$6:$E$505,MATCH($B2910,'Products'!$A$6:$A$505,0)),INDEX('Products'!$F$6:$F$505,MATCH($B2910,'Products'!$A$6:$A$505,0))),"")))</f>
      </c>
      <c r="H2910" s="15">
        <f>IF(OR($E2910="",$G2910=""),"",$E2910*$G2910)</f>
      </c>
      <c r="I2910" s="15">
        <f>IF(AND($D2910="Out",$E2910&lt;&gt;"",$G2910&lt;&gt;""),$E2910*($G2910-IFERROR(INDEX('Products'!$E$6:$E$505,MATCH($B2910,'Products'!$A$6:$A$505,0)),0)),"")</f>
      </c>
      <c r="J2910" s="12"/>
    </row>
    <row r="2911" spans="1:10" x14ac:dyDescent="0.25">
      <c r="A2911" s="17"/>
      <c r="B2911" s="12"/>
      <c r="C2911" s="16">
        <f>IF($B2911="","",IFERROR(INDEX('Products'!$B$6:$B$505,MATCH($B2911,'Products'!$A$6:$A$505,0)),"Unknown code"))</f>
      </c>
      <c r="D2911" s="12"/>
      <c r="E2911" s="14"/>
      <c r="F2911" s="14"/>
      <c r="G2911" s="15">
        <f>IF(OR($B2911="",$D2911=""),"",IF($F2911&lt;&gt;"",$F2911,IFERROR(IF($D2911="In",INDEX('Products'!$E$6:$E$505,MATCH($B2911,'Products'!$A$6:$A$505,0)),INDEX('Products'!$F$6:$F$505,MATCH($B2911,'Products'!$A$6:$A$505,0))),"")))</f>
      </c>
      <c r="H2911" s="15">
        <f>IF(OR($E2911="",$G2911=""),"",$E2911*$G2911)</f>
      </c>
      <c r="I2911" s="15">
        <f>IF(AND($D2911="Out",$E2911&lt;&gt;"",$G2911&lt;&gt;""),$E2911*($G2911-IFERROR(INDEX('Products'!$E$6:$E$505,MATCH($B2911,'Products'!$A$6:$A$505,0)),0)),"")</f>
      </c>
      <c r="J2911" s="12"/>
    </row>
    <row r="2912" spans="1:10" x14ac:dyDescent="0.25">
      <c r="A2912" s="17"/>
      <c r="B2912" s="12"/>
      <c r="C2912" s="16">
        <f>IF($B2912="","",IFERROR(INDEX('Products'!$B$6:$B$505,MATCH($B2912,'Products'!$A$6:$A$505,0)),"Unknown code"))</f>
      </c>
      <c r="D2912" s="12"/>
      <c r="E2912" s="14"/>
      <c r="F2912" s="14"/>
      <c r="G2912" s="15">
        <f>IF(OR($B2912="",$D2912=""),"",IF($F2912&lt;&gt;"",$F2912,IFERROR(IF($D2912="In",INDEX('Products'!$E$6:$E$505,MATCH($B2912,'Products'!$A$6:$A$505,0)),INDEX('Products'!$F$6:$F$505,MATCH($B2912,'Products'!$A$6:$A$505,0))),"")))</f>
      </c>
      <c r="H2912" s="15">
        <f>IF(OR($E2912="",$G2912=""),"",$E2912*$G2912)</f>
      </c>
      <c r="I2912" s="15">
        <f>IF(AND($D2912="Out",$E2912&lt;&gt;"",$G2912&lt;&gt;""),$E2912*($G2912-IFERROR(INDEX('Products'!$E$6:$E$505,MATCH($B2912,'Products'!$A$6:$A$505,0)),0)),"")</f>
      </c>
      <c r="J2912" s="12"/>
    </row>
    <row r="2913" spans="1:10" x14ac:dyDescent="0.25">
      <c r="A2913" s="17"/>
      <c r="B2913" s="12"/>
      <c r="C2913" s="16">
        <f>IF($B2913="","",IFERROR(INDEX('Products'!$B$6:$B$505,MATCH($B2913,'Products'!$A$6:$A$505,0)),"Unknown code"))</f>
      </c>
      <c r="D2913" s="12"/>
      <c r="E2913" s="14"/>
      <c r="F2913" s="14"/>
      <c r="G2913" s="15">
        <f>IF(OR($B2913="",$D2913=""),"",IF($F2913&lt;&gt;"",$F2913,IFERROR(IF($D2913="In",INDEX('Products'!$E$6:$E$505,MATCH($B2913,'Products'!$A$6:$A$505,0)),INDEX('Products'!$F$6:$F$505,MATCH($B2913,'Products'!$A$6:$A$505,0))),"")))</f>
      </c>
      <c r="H2913" s="15">
        <f>IF(OR($E2913="",$G2913=""),"",$E2913*$G2913)</f>
      </c>
      <c r="I2913" s="15">
        <f>IF(AND($D2913="Out",$E2913&lt;&gt;"",$G2913&lt;&gt;""),$E2913*($G2913-IFERROR(INDEX('Products'!$E$6:$E$505,MATCH($B2913,'Products'!$A$6:$A$505,0)),0)),"")</f>
      </c>
      <c r="J2913" s="12"/>
    </row>
    <row r="2914" spans="1:10" x14ac:dyDescent="0.25">
      <c r="A2914" s="17"/>
      <c r="B2914" s="12"/>
      <c r="C2914" s="16">
        <f>IF($B2914="","",IFERROR(INDEX('Products'!$B$6:$B$505,MATCH($B2914,'Products'!$A$6:$A$505,0)),"Unknown code"))</f>
      </c>
      <c r="D2914" s="12"/>
      <c r="E2914" s="14"/>
      <c r="F2914" s="14"/>
      <c r="G2914" s="15">
        <f>IF(OR($B2914="",$D2914=""),"",IF($F2914&lt;&gt;"",$F2914,IFERROR(IF($D2914="In",INDEX('Products'!$E$6:$E$505,MATCH($B2914,'Products'!$A$6:$A$505,0)),INDEX('Products'!$F$6:$F$505,MATCH($B2914,'Products'!$A$6:$A$505,0))),"")))</f>
      </c>
      <c r="H2914" s="15">
        <f>IF(OR($E2914="",$G2914=""),"",$E2914*$G2914)</f>
      </c>
      <c r="I2914" s="15">
        <f>IF(AND($D2914="Out",$E2914&lt;&gt;"",$G2914&lt;&gt;""),$E2914*($G2914-IFERROR(INDEX('Products'!$E$6:$E$505,MATCH($B2914,'Products'!$A$6:$A$505,0)),0)),"")</f>
      </c>
      <c r="J2914" s="12"/>
    </row>
    <row r="2915" spans="1:10" x14ac:dyDescent="0.25">
      <c r="A2915" s="17"/>
      <c r="B2915" s="12"/>
      <c r="C2915" s="16">
        <f>IF($B2915="","",IFERROR(INDEX('Products'!$B$6:$B$505,MATCH($B2915,'Products'!$A$6:$A$505,0)),"Unknown code"))</f>
      </c>
      <c r="D2915" s="12"/>
      <c r="E2915" s="14"/>
      <c r="F2915" s="14"/>
      <c r="G2915" s="15">
        <f>IF(OR($B2915="",$D2915=""),"",IF($F2915&lt;&gt;"",$F2915,IFERROR(IF($D2915="In",INDEX('Products'!$E$6:$E$505,MATCH($B2915,'Products'!$A$6:$A$505,0)),INDEX('Products'!$F$6:$F$505,MATCH($B2915,'Products'!$A$6:$A$505,0))),"")))</f>
      </c>
      <c r="H2915" s="15">
        <f>IF(OR($E2915="",$G2915=""),"",$E2915*$G2915)</f>
      </c>
      <c r="I2915" s="15">
        <f>IF(AND($D2915="Out",$E2915&lt;&gt;"",$G2915&lt;&gt;""),$E2915*($G2915-IFERROR(INDEX('Products'!$E$6:$E$505,MATCH($B2915,'Products'!$A$6:$A$505,0)),0)),"")</f>
      </c>
      <c r="J2915" s="12"/>
    </row>
    <row r="2916" spans="1:10" x14ac:dyDescent="0.25">
      <c r="A2916" s="17"/>
      <c r="B2916" s="12"/>
      <c r="C2916" s="16">
        <f>IF($B2916="","",IFERROR(INDEX('Products'!$B$6:$B$505,MATCH($B2916,'Products'!$A$6:$A$505,0)),"Unknown code"))</f>
      </c>
      <c r="D2916" s="12"/>
      <c r="E2916" s="14"/>
      <c r="F2916" s="14"/>
      <c r="G2916" s="15">
        <f>IF(OR($B2916="",$D2916=""),"",IF($F2916&lt;&gt;"",$F2916,IFERROR(IF($D2916="In",INDEX('Products'!$E$6:$E$505,MATCH($B2916,'Products'!$A$6:$A$505,0)),INDEX('Products'!$F$6:$F$505,MATCH($B2916,'Products'!$A$6:$A$505,0))),"")))</f>
      </c>
      <c r="H2916" s="15">
        <f>IF(OR($E2916="",$G2916=""),"",$E2916*$G2916)</f>
      </c>
      <c r="I2916" s="15">
        <f>IF(AND($D2916="Out",$E2916&lt;&gt;"",$G2916&lt;&gt;""),$E2916*($G2916-IFERROR(INDEX('Products'!$E$6:$E$505,MATCH($B2916,'Products'!$A$6:$A$505,0)),0)),"")</f>
      </c>
      <c r="J2916" s="12"/>
    </row>
    <row r="2917" spans="1:10" x14ac:dyDescent="0.25">
      <c r="A2917" s="17"/>
      <c r="B2917" s="12"/>
      <c r="C2917" s="16">
        <f>IF($B2917="","",IFERROR(INDEX('Products'!$B$6:$B$505,MATCH($B2917,'Products'!$A$6:$A$505,0)),"Unknown code"))</f>
      </c>
      <c r="D2917" s="12"/>
      <c r="E2917" s="14"/>
      <c r="F2917" s="14"/>
      <c r="G2917" s="15">
        <f>IF(OR($B2917="",$D2917=""),"",IF($F2917&lt;&gt;"",$F2917,IFERROR(IF($D2917="In",INDEX('Products'!$E$6:$E$505,MATCH($B2917,'Products'!$A$6:$A$505,0)),INDEX('Products'!$F$6:$F$505,MATCH($B2917,'Products'!$A$6:$A$505,0))),"")))</f>
      </c>
      <c r="H2917" s="15">
        <f>IF(OR($E2917="",$G2917=""),"",$E2917*$G2917)</f>
      </c>
      <c r="I2917" s="15">
        <f>IF(AND($D2917="Out",$E2917&lt;&gt;"",$G2917&lt;&gt;""),$E2917*($G2917-IFERROR(INDEX('Products'!$E$6:$E$505,MATCH($B2917,'Products'!$A$6:$A$505,0)),0)),"")</f>
      </c>
      <c r="J2917" s="12"/>
    </row>
    <row r="2918" spans="1:10" x14ac:dyDescent="0.25">
      <c r="A2918" s="17"/>
      <c r="B2918" s="12"/>
      <c r="C2918" s="16">
        <f>IF($B2918="","",IFERROR(INDEX('Products'!$B$6:$B$505,MATCH($B2918,'Products'!$A$6:$A$505,0)),"Unknown code"))</f>
      </c>
      <c r="D2918" s="12"/>
      <c r="E2918" s="14"/>
      <c r="F2918" s="14"/>
      <c r="G2918" s="15">
        <f>IF(OR($B2918="",$D2918=""),"",IF($F2918&lt;&gt;"",$F2918,IFERROR(IF($D2918="In",INDEX('Products'!$E$6:$E$505,MATCH($B2918,'Products'!$A$6:$A$505,0)),INDEX('Products'!$F$6:$F$505,MATCH($B2918,'Products'!$A$6:$A$505,0))),"")))</f>
      </c>
      <c r="H2918" s="15">
        <f>IF(OR($E2918="",$G2918=""),"",$E2918*$G2918)</f>
      </c>
      <c r="I2918" s="15">
        <f>IF(AND($D2918="Out",$E2918&lt;&gt;"",$G2918&lt;&gt;""),$E2918*($G2918-IFERROR(INDEX('Products'!$E$6:$E$505,MATCH($B2918,'Products'!$A$6:$A$505,0)),0)),"")</f>
      </c>
      <c r="J2918" s="12"/>
    </row>
    <row r="2919" spans="1:10" x14ac:dyDescent="0.25">
      <c r="A2919" s="17"/>
      <c r="B2919" s="12"/>
      <c r="C2919" s="16">
        <f>IF($B2919="","",IFERROR(INDEX('Products'!$B$6:$B$505,MATCH($B2919,'Products'!$A$6:$A$505,0)),"Unknown code"))</f>
      </c>
      <c r="D2919" s="12"/>
      <c r="E2919" s="14"/>
      <c r="F2919" s="14"/>
      <c r="G2919" s="15">
        <f>IF(OR($B2919="",$D2919=""),"",IF($F2919&lt;&gt;"",$F2919,IFERROR(IF($D2919="In",INDEX('Products'!$E$6:$E$505,MATCH($B2919,'Products'!$A$6:$A$505,0)),INDEX('Products'!$F$6:$F$505,MATCH($B2919,'Products'!$A$6:$A$505,0))),"")))</f>
      </c>
      <c r="H2919" s="15">
        <f>IF(OR($E2919="",$G2919=""),"",$E2919*$G2919)</f>
      </c>
      <c r="I2919" s="15">
        <f>IF(AND($D2919="Out",$E2919&lt;&gt;"",$G2919&lt;&gt;""),$E2919*($G2919-IFERROR(INDEX('Products'!$E$6:$E$505,MATCH($B2919,'Products'!$A$6:$A$505,0)),0)),"")</f>
      </c>
      <c r="J2919" s="12"/>
    </row>
    <row r="2920" spans="1:10" x14ac:dyDescent="0.25">
      <c r="A2920" s="17"/>
      <c r="B2920" s="12"/>
      <c r="C2920" s="16">
        <f>IF($B2920="","",IFERROR(INDEX('Products'!$B$6:$B$505,MATCH($B2920,'Products'!$A$6:$A$505,0)),"Unknown code"))</f>
      </c>
      <c r="D2920" s="12"/>
      <c r="E2920" s="14"/>
      <c r="F2920" s="14"/>
      <c r="G2920" s="15">
        <f>IF(OR($B2920="",$D2920=""),"",IF($F2920&lt;&gt;"",$F2920,IFERROR(IF($D2920="In",INDEX('Products'!$E$6:$E$505,MATCH($B2920,'Products'!$A$6:$A$505,0)),INDEX('Products'!$F$6:$F$505,MATCH($B2920,'Products'!$A$6:$A$505,0))),"")))</f>
      </c>
      <c r="H2920" s="15">
        <f>IF(OR($E2920="",$G2920=""),"",$E2920*$G2920)</f>
      </c>
      <c r="I2920" s="15">
        <f>IF(AND($D2920="Out",$E2920&lt;&gt;"",$G2920&lt;&gt;""),$E2920*($G2920-IFERROR(INDEX('Products'!$E$6:$E$505,MATCH($B2920,'Products'!$A$6:$A$505,0)),0)),"")</f>
      </c>
      <c r="J2920" s="12"/>
    </row>
    <row r="2921" spans="1:10" x14ac:dyDescent="0.25">
      <c r="A2921" s="17"/>
      <c r="B2921" s="12"/>
      <c r="C2921" s="16">
        <f>IF($B2921="","",IFERROR(INDEX('Products'!$B$6:$B$505,MATCH($B2921,'Products'!$A$6:$A$505,0)),"Unknown code"))</f>
      </c>
      <c r="D2921" s="12"/>
      <c r="E2921" s="14"/>
      <c r="F2921" s="14"/>
      <c r="G2921" s="15">
        <f>IF(OR($B2921="",$D2921=""),"",IF($F2921&lt;&gt;"",$F2921,IFERROR(IF($D2921="In",INDEX('Products'!$E$6:$E$505,MATCH($B2921,'Products'!$A$6:$A$505,0)),INDEX('Products'!$F$6:$F$505,MATCH($B2921,'Products'!$A$6:$A$505,0))),"")))</f>
      </c>
      <c r="H2921" s="15">
        <f>IF(OR($E2921="",$G2921=""),"",$E2921*$G2921)</f>
      </c>
      <c r="I2921" s="15">
        <f>IF(AND($D2921="Out",$E2921&lt;&gt;"",$G2921&lt;&gt;""),$E2921*($G2921-IFERROR(INDEX('Products'!$E$6:$E$505,MATCH($B2921,'Products'!$A$6:$A$505,0)),0)),"")</f>
      </c>
      <c r="J2921" s="12"/>
    </row>
    <row r="2922" spans="1:10" x14ac:dyDescent="0.25">
      <c r="A2922" s="17"/>
      <c r="B2922" s="12"/>
      <c r="C2922" s="16">
        <f>IF($B2922="","",IFERROR(INDEX('Products'!$B$6:$B$505,MATCH($B2922,'Products'!$A$6:$A$505,0)),"Unknown code"))</f>
      </c>
      <c r="D2922" s="12"/>
      <c r="E2922" s="14"/>
      <c r="F2922" s="14"/>
      <c r="G2922" s="15">
        <f>IF(OR($B2922="",$D2922=""),"",IF($F2922&lt;&gt;"",$F2922,IFERROR(IF($D2922="In",INDEX('Products'!$E$6:$E$505,MATCH($B2922,'Products'!$A$6:$A$505,0)),INDEX('Products'!$F$6:$F$505,MATCH($B2922,'Products'!$A$6:$A$505,0))),"")))</f>
      </c>
      <c r="H2922" s="15">
        <f>IF(OR($E2922="",$G2922=""),"",$E2922*$G2922)</f>
      </c>
      <c r="I2922" s="15">
        <f>IF(AND($D2922="Out",$E2922&lt;&gt;"",$G2922&lt;&gt;""),$E2922*($G2922-IFERROR(INDEX('Products'!$E$6:$E$505,MATCH($B2922,'Products'!$A$6:$A$505,0)),0)),"")</f>
      </c>
      <c r="J2922" s="12"/>
    </row>
    <row r="2923" spans="1:10" x14ac:dyDescent="0.25">
      <c r="A2923" s="17"/>
      <c r="B2923" s="12"/>
      <c r="C2923" s="16">
        <f>IF($B2923="","",IFERROR(INDEX('Products'!$B$6:$B$505,MATCH($B2923,'Products'!$A$6:$A$505,0)),"Unknown code"))</f>
      </c>
      <c r="D2923" s="12"/>
      <c r="E2923" s="14"/>
      <c r="F2923" s="14"/>
      <c r="G2923" s="15">
        <f>IF(OR($B2923="",$D2923=""),"",IF($F2923&lt;&gt;"",$F2923,IFERROR(IF($D2923="In",INDEX('Products'!$E$6:$E$505,MATCH($B2923,'Products'!$A$6:$A$505,0)),INDEX('Products'!$F$6:$F$505,MATCH($B2923,'Products'!$A$6:$A$505,0))),"")))</f>
      </c>
      <c r="H2923" s="15">
        <f>IF(OR($E2923="",$G2923=""),"",$E2923*$G2923)</f>
      </c>
      <c r="I2923" s="15">
        <f>IF(AND($D2923="Out",$E2923&lt;&gt;"",$G2923&lt;&gt;""),$E2923*($G2923-IFERROR(INDEX('Products'!$E$6:$E$505,MATCH($B2923,'Products'!$A$6:$A$505,0)),0)),"")</f>
      </c>
      <c r="J2923" s="12"/>
    </row>
    <row r="2924" spans="1:10" x14ac:dyDescent="0.25">
      <c r="A2924" s="17"/>
      <c r="B2924" s="12"/>
      <c r="C2924" s="16">
        <f>IF($B2924="","",IFERROR(INDEX('Products'!$B$6:$B$505,MATCH($B2924,'Products'!$A$6:$A$505,0)),"Unknown code"))</f>
      </c>
      <c r="D2924" s="12"/>
      <c r="E2924" s="14"/>
      <c r="F2924" s="14"/>
      <c r="G2924" s="15">
        <f>IF(OR($B2924="",$D2924=""),"",IF($F2924&lt;&gt;"",$F2924,IFERROR(IF($D2924="In",INDEX('Products'!$E$6:$E$505,MATCH($B2924,'Products'!$A$6:$A$505,0)),INDEX('Products'!$F$6:$F$505,MATCH($B2924,'Products'!$A$6:$A$505,0))),"")))</f>
      </c>
      <c r="H2924" s="15">
        <f>IF(OR($E2924="",$G2924=""),"",$E2924*$G2924)</f>
      </c>
      <c r="I2924" s="15">
        <f>IF(AND($D2924="Out",$E2924&lt;&gt;"",$G2924&lt;&gt;""),$E2924*($G2924-IFERROR(INDEX('Products'!$E$6:$E$505,MATCH($B2924,'Products'!$A$6:$A$505,0)),0)),"")</f>
      </c>
      <c r="J2924" s="12"/>
    </row>
    <row r="2925" spans="1:10" x14ac:dyDescent="0.25">
      <c r="A2925" s="17"/>
      <c r="B2925" s="12"/>
      <c r="C2925" s="16">
        <f>IF($B2925="","",IFERROR(INDEX('Products'!$B$6:$B$505,MATCH($B2925,'Products'!$A$6:$A$505,0)),"Unknown code"))</f>
      </c>
      <c r="D2925" s="12"/>
      <c r="E2925" s="14"/>
      <c r="F2925" s="14"/>
      <c r="G2925" s="15">
        <f>IF(OR($B2925="",$D2925=""),"",IF($F2925&lt;&gt;"",$F2925,IFERROR(IF($D2925="In",INDEX('Products'!$E$6:$E$505,MATCH($B2925,'Products'!$A$6:$A$505,0)),INDEX('Products'!$F$6:$F$505,MATCH($B2925,'Products'!$A$6:$A$505,0))),"")))</f>
      </c>
      <c r="H2925" s="15">
        <f>IF(OR($E2925="",$G2925=""),"",$E2925*$G2925)</f>
      </c>
      <c r="I2925" s="15">
        <f>IF(AND($D2925="Out",$E2925&lt;&gt;"",$G2925&lt;&gt;""),$E2925*($G2925-IFERROR(INDEX('Products'!$E$6:$E$505,MATCH($B2925,'Products'!$A$6:$A$505,0)),0)),"")</f>
      </c>
      <c r="J2925" s="12"/>
    </row>
    <row r="2926" spans="1:10" x14ac:dyDescent="0.25">
      <c r="A2926" s="17"/>
      <c r="B2926" s="12"/>
      <c r="C2926" s="16">
        <f>IF($B2926="","",IFERROR(INDEX('Products'!$B$6:$B$505,MATCH($B2926,'Products'!$A$6:$A$505,0)),"Unknown code"))</f>
      </c>
      <c r="D2926" s="12"/>
      <c r="E2926" s="14"/>
      <c r="F2926" s="14"/>
      <c r="G2926" s="15">
        <f>IF(OR($B2926="",$D2926=""),"",IF($F2926&lt;&gt;"",$F2926,IFERROR(IF($D2926="In",INDEX('Products'!$E$6:$E$505,MATCH($B2926,'Products'!$A$6:$A$505,0)),INDEX('Products'!$F$6:$F$505,MATCH($B2926,'Products'!$A$6:$A$505,0))),"")))</f>
      </c>
      <c r="H2926" s="15">
        <f>IF(OR($E2926="",$G2926=""),"",$E2926*$G2926)</f>
      </c>
      <c r="I2926" s="15">
        <f>IF(AND($D2926="Out",$E2926&lt;&gt;"",$G2926&lt;&gt;""),$E2926*($G2926-IFERROR(INDEX('Products'!$E$6:$E$505,MATCH($B2926,'Products'!$A$6:$A$505,0)),0)),"")</f>
      </c>
      <c r="J2926" s="12"/>
    </row>
    <row r="2927" spans="1:10" x14ac:dyDescent="0.25">
      <c r="A2927" s="17"/>
      <c r="B2927" s="12"/>
      <c r="C2927" s="16">
        <f>IF($B2927="","",IFERROR(INDEX('Products'!$B$6:$B$505,MATCH($B2927,'Products'!$A$6:$A$505,0)),"Unknown code"))</f>
      </c>
      <c r="D2927" s="12"/>
      <c r="E2927" s="14"/>
      <c r="F2927" s="14"/>
      <c r="G2927" s="15">
        <f>IF(OR($B2927="",$D2927=""),"",IF($F2927&lt;&gt;"",$F2927,IFERROR(IF($D2927="In",INDEX('Products'!$E$6:$E$505,MATCH($B2927,'Products'!$A$6:$A$505,0)),INDEX('Products'!$F$6:$F$505,MATCH($B2927,'Products'!$A$6:$A$505,0))),"")))</f>
      </c>
      <c r="H2927" s="15">
        <f>IF(OR($E2927="",$G2927=""),"",$E2927*$G2927)</f>
      </c>
      <c r="I2927" s="15">
        <f>IF(AND($D2927="Out",$E2927&lt;&gt;"",$G2927&lt;&gt;""),$E2927*($G2927-IFERROR(INDEX('Products'!$E$6:$E$505,MATCH($B2927,'Products'!$A$6:$A$505,0)),0)),"")</f>
      </c>
      <c r="J2927" s="12"/>
    </row>
    <row r="2928" spans="1:10" x14ac:dyDescent="0.25">
      <c r="A2928" s="17"/>
      <c r="B2928" s="12"/>
      <c r="C2928" s="16">
        <f>IF($B2928="","",IFERROR(INDEX('Products'!$B$6:$B$505,MATCH($B2928,'Products'!$A$6:$A$505,0)),"Unknown code"))</f>
      </c>
      <c r="D2928" s="12"/>
      <c r="E2928" s="14"/>
      <c r="F2928" s="14"/>
      <c r="G2928" s="15">
        <f>IF(OR($B2928="",$D2928=""),"",IF($F2928&lt;&gt;"",$F2928,IFERROR(IF($D2928="In",INDEX('Products'!$E$6:$E$505,MATCH($B2928,'Products'!$A$6:$A$505,0)),INDEX('Products'!$F$6:$F$505,MATCH($B2928,'Products'!$A$6:$A$505,0))),"")))</f>
      </c>
      <c r="H2928" s="15">
        <f>IF(OR($E2928="",$G2928=""),"",$E2928*$G2928)</f>
      </c>
      <c r="I2928" s="15">
        <f>IF(AND($D2928="Out",$E2928&lt;&gt;"",$G2928&lt;&gt;""),$E2928*($G2928-IFERROR(INDEX('Products'!$E$6:$E$505,MATCH($B2928,'Products'!$A$6:$A$505,0)),0)),"")</f>
      </c>
      <c r="J2928" s="12"/>
    </row>
    <row r="2929" spans="1:10" x14ac:dyDescent="0.25">
      <c r="A2929" s="17"/>
      <c r="B2929" s="12"/>
      <c r="C2929" s="16">
        <f>IF($B2929="","",IFERROR(INDEX('Products'!$B$6:$B$505,MATCH($B2929,'Products'!$A$6:$A$505,0)),"Unknown code"))</f>
      </c>
      <c r="D2929" s="12"/>
      <c r="E2929" s="14"/>
      <c r="F2929" s="14"/>
      <c r="G2929" s="15">
        <f>IF(OR($B2929="",$D2929=""),"",IF($F2929&lt;&gt;"",$F2929,IFERROR(IF($D2929="In",INDEX('Products'!$E$6:$E$505,MATCH($B2929,'Products'!$A$6:$A$505,0)),INDEX('Products'!$F$6:$F$505,MATCH($B2929,'Products'!$A$6:$A$505,0))),"")))</f>
      </c>
      <c r="H2929" s="15">
        <f>IF(OR($E2929="",$G2929=""),"",$E2929*$G2929)</f>
      </c>
      <c r="I2929" s="15">
        <f>IF(AND($D2929="Out",$E2929&lt;&gt;"",$G2929&lt;&gt;""),$E2929*($G2929-IFERROR(INDEX('Products'!$E$6:$E$505,MATCH($B2929,'Products'!$A$6:$A$505,0)),0)),"")</f>
      </c>
      <c r="J2929" s="12"/>
    </row>
    <row r="2930" spans="1:10" x14ac:dyDescent="0.25">
      <c r="A2930" s="17"/>
      <c r="B2930" s="12"/>
      <c r="C2930" s="16">
        <f>IF($B2930="","",IFERROR(INDEX('Products'!$B$6:$B$505,MATCH($B2930,'Products'!$A$6:$A$505,0)),"Unknown code"))</f>
      </c>
      <c r="D2930" s="12"/>
      <c r="E2930" s="14"/>
      <c r="F2930" s="14"/>
      <c r="G2930" s="15">
        <f>IF(OR($B2930="",$D2930=""),"",IF($F2930&lt;&gt;"",$F2930,IFERROR(IF($D2930="In",INDEX('Products'!$E$6:$E$505,MATCH($B2930,'Products'!$A$6:$A$505,0)),INDEX('Products'!$F$6:$F$505,MATCH($B2930,'Products'!$A$6:$A$505,0))),"")))</f>
      </c>
      <c r="H2930" s="15">
        <f>IF(OR($E2930="",$G2930=""),"",$E2930*$G2930)</f>
      </c>
      <c r="I2930" s="15">
        <f>IF(AND($D2930="Out",$E2930&lt;&gt;"",$G2930&lt;&gt;""),$E2930*($G2930-IFERROR(INDEX('Products'!$E$6:$E$505,MATCH($B2930,'Products'!$A$6:$A$505,0)),0)),"")</f>
      </c>
      <c r="J2930" s="12"/>
    </row>
    <row r="2931" spans="1:10" x14ac:dyDescent="0.25">
      <c r="A2931" s="17"/>
      <c r="B2931" s="12"/>
      <c r="C2931" s="16">
        <f>IF($B2931="","",IFERROR(INDEX('Products'!$B$6:$B$505,MATCH($B2931,'Products'!$A$6:$A$505,0)),"Unknown code"))</f>
      </c>
      <c r="D2931" s="12"/>
      <c r="E2931" s="14"/>
      <c r="F2931" s="14"/>
      <c r="G2931" s="15">
        <f>IF(OR($B2931="",$D2931=""),"",IF($F2931&lt;&gt;"",$F2931,IFERROR(IF($D2931="In",INDEX('Products'!$E$6:$E$505,MATCH($B2931,'Products'!$A$6:$A$505,0)),INDEX('Products'!$F$6:$F$505,MATCH($B2931,'Products'!$A$6:$A$505,0))),"")))</f>
      </c>
      <c r="H2931" s="15">
        <f>IF(OR($E2931="",$G2931=""),"",$E2931*$G2931)</f>
      </c>
      <c r="I2931" s="15">
        <f>IF(AND($D2931="Out",$E2931&lt;&gt;"",$G2931&lt;&gt;""),$E2931*($G2931-IFERROR(INDEX('Products'!$E$6:$E$505,MATCH($B2931,'Products'!$A$6:$A$505,0)),0)),"")</f>
      </c>
      <c r="J2931" s="12"/>
    </row>
    <row r="2932" spans="1:10" x14ac:dyDescent="0.25">
      <c r="A2932" s="17"/>
      <c r="B2932" s="12"/>
      <c r="C2932" s="16">
        <f>IF($B2932="","",IFERROR(INDEX('Products'!$B$6:$B$505,MATCH($B2932,'Products'!$A$6:$A$505,0)),"Unknown code"))</f>
      </c>
      <c r="D2932" s="12"/>
      <c r="E2932" s="14"/>
      <c r="F2932" s="14"/>
      <c r="G2932" s="15">
        <f>IF(OR($B2932="",$D2932=""),"",IF($F2932&lt;&gt;"",$F2932,IFERROR(IF($D2932="In",INDEX('Products'!$E$6:$E$505,MATCH($B2932,'Products'!$A$6:$A$505,0)),INDEX('Products'!$F$6:$F$505,MATCH($B2932,'Products'!$A$6:$A$505,0))),"")))</f>
      </c>
      <c r="H2932" s="15">
        <f>IF(OR($E2932="",$G2932=""),"",$E2932*$G2932)</f>
      </c>
      <c r="I2932" s="15">
        <f>IF(AND($D2932="Out",$E2932&lt;&gt;"",$G2932&lt;&gt;""),$E2932*($G2932-IFERROR(INDEX('Products'!$E$6:$E$505,MATCH($B2932,'Products'!$A$6:$A$505,0)),0)),"")</f>
      </c>
      <c r="J2932" s="12"/>
    </row>
    <row r="2933" spans="1:10" x14ac:dyDescent="0.25">
      <c r="A2933" s="17"/>
      <c r="B2933" s="12"/>
      <c r="C2933" s="16">
        <f>IF($B2933="","",IFERROR(INDEX('Products'!$B$6:$B$505,MATCH($B2933,'Products'!$A$6:$A$505,0)),"Unknown code"))</f>
      </c>
      <c r="D2933" s="12"/>
      <c r="E2933" s="14"/>
      <c r="F2933" s="14"/>
      <c r="G2933" s="15">
        <f>IF(OR($B2933="",$D2933=""),"",IF($F2933&lt;&gt;"",$F2933,IFERROR(IF($D2933="In",INDEX('Products'!$E$6:$E$505,MATCH($B2933,'Products'!$A$6:$A$505,0)),INDEX('Products'!$F$6:$F$505,MATCH($B2933,'Products'!$A$6:$A$505,0))),"")))</f>
      </c>
      <c r="H2933" s="15">
        <f>IF(OR($E2933="",$G2933=""),"",$E2933*$G2933)</f>
      </c>
      <c r="I2933" s="15">
        <f>IF(AND($D2933="Out",$E2933&lt;&gt;"",$G2933&lt;&gt;""),$E2933*($G2933-IFERROR(INDEX('Products'!$E$6:$E$505,MATCH($B2933,'Products'!$A$6:$A$505,0)),0)),"")</f>
      </c>
      <c r="J2933" s="12"/>
    </row>
    <row r="2934" spans="1:10" x14ac:dyDescent="0.25">
      <c r="A2934" s="17"/>
      <c r="B2934" s="12"/>
      <c r="C2934" s="16">
        <f>IF($B2934="","",IFERROR(INDEX('Products'!$B$6:$B$505,MATCH($B2934,'Products'!$A$6:$A$505,0)),"Unknown code"))</f>
      </c>
      <c r="D2934" s="12"/>
      <c r="E2934" s="14"/>
      <c r="F2934" s="14"/>
      <c r="G2934" s="15">
        <f>IF(OR($B2934="",$D2934=""),"",IF($F2934&lt;&gt;"",$F2934,IFERROR(IF($D2934="In",INDEX('Products'!$E$6:$E$505,MATCH($B2934,'Products'!$A$6:$A$505,0)),INDEX('Products'!$F$6:$F$505,MATCH($B2934,'Products'!$A$6:$A$505,0))),"")))</f>
      </c>
      <c r="H2934" s="15">
        <f>IF(OR($E2934="",$G2934=""),"",$E2934*$G2934)</f>
      </c>
      <c r="I2934" s="15">
        <f>IF(AND($D2934="Out",$E2934&lt;&gt;"",$G2934&lt;&gt;""),$E2934*($G2934-IFERROR(INDEX('Products'!$E$6:$E$505,MATCH($B2934,'Products'!$A$6:$A$505,0)),0)),"")</f>
      </c>
      <c r="J2934" s="12"/>
    </row>
    <row r="2935" spans="1:10" x14ac:dyDescent="0.25">
      <c r="A2935" s="17"/>
      <c r="B2935" s="12"/>
      <c r="C2935" s="16">
        <f>IF($B2935="","",IFERROR(INDEX('Products'!$B$6:$B$505,MATCH($B2935,'Products'!$A$6:$A$505,0)),"Unknown code"))</f>
      </c>
      <c r="D2935" s="12"/>
      <c r="E2935" s="14"/>
      <c r="F2935" s="14"/>
      <c r="G2935" s="15">
        <f>IF(OR($B2935="",$D2935=""),"",IF($F2935&lt;&gt;"",$F2935,IFERROR(IF($D2935="In",INDEX('Products'!$E$6:$E$505,MATCH($B2935,'Products'!$A$6:$A$505,0)),INDEX('Products'!$F$6:$F$505,MATCH($B2935,'Products'!$A$6:$A$505,0))),"")))</f>
      </c>
      <c r="H2935" s="15">
        <f>IF(OR($E2935="",$G2935=""),"",$E2935*$G2935)</f>
      </c>
      <c r="I2935" s="15">
        <f>IF(AND($D2935="Out",$E2935&lt;&gt;"",$G2935&lt;&gt;""),$E2935*($G2935-IFERROR(INDEX('Products'!$E$6:$E$505,MATCH($B2935,'Products'!$A$6:$A$505,0)),0)),"")</f>
      </c>
      <c r="J2935" s="12"/>
    </row>
    <row r="2936" spans="1:10" x14ac:dyDescent="0.25">
      <c r="A2936" s="17"/>
      <c r="B2936" s="12"/>
      <c r="C2936" s="16">
        <f>IF($B2936="","",IFERROR(INDEX('Products'!$B$6:$B$505,MATCH($B2936,'Products'!$A$6:$A$505,0)),"Unknown code"))</f>
      </c>
      <c r="D2936" s="12"/>
      <c r="E2936" s="14"/>
      <c r="F2936" s="14"/>
      <c r="G2936" s="15">
        <f>IF(OR($B2936="",$D2936=""),"",IF($F2936&lt;&gt;"",$F2936,IFERROR(IF($D2936="In",INDEX('Products'!$E$6:$E$505,MATCH($B2936,'Products'!$A$6:$A$505,0)),INDEX('Products'!$F$6:$F$505,MATCH($B2936,'Products'!$A$6:$A$505,0))),"")))</f>
      </c>
      <c r="H2936" s="15">
        <f>IF(OR($E2936="",$G2936=""),"",$E2936*$G2936)</f>
      </c>
      <c r="I2936" s="15">
        <f>IF(AND($D2936="Out",$E2936&lt;&gt;"",$G2936&lt;&gt;""),$E2936*($G2936-IFERROR(INDEX('Products'!$E$6:$E$505,MATCH($B2936,'Products'!$A$6:$A$505,0)),0)),"")</f>
      </c>
      <c r="J2936" s="12"/>
    </row>
    <row r="2937" spans="1:10" x14ac:dyDescent="0.25">
      <c r="A2937" s="17"/>
      <c r="B2937" s="12"/>
      <c r="C2937" s="16">
        <f>IF($B2937="","",IFERROR(INDEX('Products'!$B$6:$B$505,MATCH($B2937,'Products'!$A$6:$A$505,0)),"Unknown code"))</f>
      </c>
      <c r="D2937" s="12"/>
      <c r="E2937" s="14"/>
      <c r="F2937" s="14"/>
      <c r="G2937" s="15">
        <f>IF(OR($B2937="",$D2937=""),"",IF($F2937&lt;&gt;"",$F2937,IFERROR(IF($D2937="In",INDEX('Products'!$E$6:$E$505,MATCH($B2937,'Products'!$A$6:$A$505,0)),INDEX('Products'!$F$6:$F$505,MATCH($B2937,'Products'!$A$6:$A$505,0))),"")))</f>
      </c>
      <c r="H2937" s="15">
        <f>IF(OR($E2937="",$G2937=""),"",$E2937*$G2937)</f>
      </c>
      <c r="I2937" s="15">
        <f>IF(AND($D2937="Out",$E2937&lt;&gt;"",$G2937&lt;&gt;""),$E2937*($G2937-IFERROR(INDEX('Products'!$E$6:$E$505,MATCH($B2937,'Products'!$A$6:$A$505,0)),0)),"")</f>
      </c>
      <c r="J2937" s="12"/>
    </row>
    <row r="2938" spans="1:10" x14ac:dyDescent="0.25">
      <c r="A2938" s="17"/>
      <c r="B2938" s="12"/>
      <c r="C2938" s="16">
        <f>IF($B2938="","",IFERROR(INDEX('Products'!$B$6:$B$505,MATCH($B2938,'Products'!$A$6:$A$505,0)),"Unknown code"))</f>
      </c>
      <c r="D2938" s="12"/>
      <c r="E2938" s="14"/>
      <c r="F2938" s="14"/>
      <c r="G2938" s="15">
        <f>IF(OR($B2938="",$D2938=""),"",IF($F2938&lt;&gt;"",$F2938,IFERROR(IF($D2938="In",INDEX('Products'!$E$6:$E$505,MATCH($B2938,'Products'!$A$6:$A$505,0)),INDEX('Products'!$F$6:$F$505,MATCH($B2938,'Products'!$A$6:$A$505,0))),"")))</f>
      </c>
      <c r="H2938" s="15">
        <f>IF(OR($E2938="",$G2938=""),"",$E2938*$G2938)</f>
      </c>
      <c r="I2938" s="15">
        <f>IF(AND($D2938="Out",$E2938&lt;&gt;"",$G2938&lt;&gt;""),$E2938*($G2938-IFERROR(INDEX('Products'!$E$6:$E$505,MATCH($B2938,'Products'!$A$6:$A$505,0)),0)),"")</f>
      </c>
      <c r="J2938" s="12"/>
    </row>
    <row r="2939" spans="1:10" x14ac:dyDescent="0.25">
      <c r="A2939" s="17"/>
      <c r="B2939" s="12"/>
      <c r="C2939" s="16">
        <f>IF($B2939="","",IFERROR(INDEX('Products'!$B$6:$B$505,MATCH($B2939,'Products'!$A$6:$A$505,0)),"Unknown code"))</f>
      </c>
      <c r="D2939" s="12"/>
      <c r="E2939" s="14"/>
      <c r="F2939" s="14"/>
      <c r="G2939" s="15">
        <f>IF(OR($B2939="",$D2939=""),"",IF($F2939&lt;&gt;"",$F2939,IFERROR(IF($D2939="In",INDEX('Products'!$E$6:$E$505,MATCH($B2939,'Products'!$A$6:$A$505,0)),INDEX('Products'!$F$6:$F$505,MATCH($B2939,'Products'!$A$6:$A$505,0))),"")))</f>
      </c>
      <c r="H2939" s="15">
        <f>IF(OR($E2939="",$G2939=""),"",$E2939*$G2939)</f>
      </c>
      <c r="I2939" s="15">
        <f>IF(AND($D2939="Out",$E2939&lt;&gt;"",$G2939&lt;&gt;""),$E2939*($G2939-IFERROR(INDEX('Products'!$E$6:$E$505,MATCH($B2939,'Products'!$A$6:$A$505,0)),0)),"")</f>
      </c>
      <c r="J2939" s="12"/>
    </row>
    <row r="2940" spans="1:10" x14ac:dyDescent="0.25">
      <c r="A2940" s="17"/>
      <c r="B2940" s="12"/>
      <c r="C2940" s="16">
        <f>IF($B2940="","",IFERROR(INDEX('Products'!$B$6:$B$505,MATCH($B2940,'Products'!$A$6:$A$505,0)),"Unknown code"))</f>
      </c>
      <c r="D2940" s="12"/>
      <c r="E2940" s="14"/>
      <c r="F2940" s="14"/>
      <c r="G2940" s="15">
        <f>IF(OR($B2940="",$D2940=""),"",IF($F2940&lt;&gt;"",$F2940,IFERROR(IF($D2940="In",INDEX('Products'!$E$6:$E$505,MATCH($B2940,'Products'!$A$6:$A$505,0)),INDEX('Products'!$F$6:$F$505,MATCH($B2940,'Products'!$A$6:$A$505,0))),"")))</f>
      </c>
      <c r="H2940" s="15">
        <f>IF(OR($E2940="",$G2940=""),"",$E2940*$G2940)</f>
      </c>
      <c r="I2940" s="15">
        <f>IF(AND($D2940="Out",$E2940&lt;&gt;"",$G2940&lt;&gt;""),$E2940*($G2940-IFERROR(INDEX('Products'!$E$6:$E$505,MATCH($B2940,'Products'!$A$6:$A$505,0)),0)),"")</f>
      </c>
      <c r="J2940" s="12"/>
    </row>
    <row r="2941" spans="1:10" x14ac:dyDescent="0.25">
      <c r="A2941" s="17"/>
      <c r="B2941" s="12"/>
      <c r="C2941" s="16">
        <f>IF($B2941="","",IFERROR(INDEX('Products'!$B$6:$B$505,MATCH($B2941,'Products'!$A$6:$A$505,0)),"Unknown code"))</f>
      </c>
      <c r="D2941" s="12"/>
      <c r="E2941" s="14"/>
      <c r="F2941" s="14"/>
      <c r="G2941" s="15">
        <f>IF(OR($B2941="",$D2941=""),"",IF($F2941&lt;&gt;"",$F2941,IFERROR(IF($D2941="In",INDEX('Products'!$E$6:$E$505,MATCH($B2941,'Products'!$A$6:$A$505,0)),INDEX('Products'!$F$6:$F$505,MATCH($B2941,'Products'!$A$6:$A$505,0))),"")))</f>
      </c>
      <c r="H2941" s="15">
        <f>IF(OR($E2941="",$G2941=""),"",$E2941*$G2941)</f>
      </c>
      <c r="I2941" s="15">
        <f>IF(AND($D2941="Out",$E2941&lt;&gt;"",$G2941&lt;&gt;""),$E2941*($G2941-IFERROR(INDEX('Products'!$E$6:$E$505,MATCH($B2941,'Products'!$A$6:$A$505,0)),0)),"")</f>
      </c>
      <c r="J2941" s="12"/>
    </row>
    <row r="2942" spans="1:10" x14ac:dyDescent="0.25">
      <c r="A2942" s="17"/>
      <c r="B2942" s="12"/>
      <c r="C2942" s="16">
        <f>IF($B2942="","",IFERROR(INDEX('Products'!$B$6:$B$505,MATCH($B2942,'Products'!$A$6:$A$505,0)),"Unknown code"))</f>
      </c>
      <c r="D2942" s="12"/>
      <c r="E2942" s="14"/>
      <c r="F2942" s="14"/>
      <c r="G2942" s="15">
        <f>IF(OR($B2942="",$D2942=""),"",IF($F2942&lt;&gt;"",$F2942,IFERROR(IF($D2942="In",INDEX('Products'!$E$6:$E$505,MATCH($B2942,'Products'!$A$6:$A$505,0)),INDEX('Products'!$F$6:$F$505,MATCH($B2942,'Products'!$A$6:$A$505,0))),"")))</f>
      </c>
      <c r="H2942" s="15">
        <f>IF(OR($E2942="",$G2942=""),"",$E2942*$G2942)</f>
      </c>
      <c r="I2942" s="15">
        <f>IF(AND($D2942="Out",$E2942&lt;&gt;"",$G2942&lt;&gt;""),$E2942*($G2942-IFERROR(INDEX('Products'!$E$6:$E$505,MATCH($B2942,'Products'!$A$6:$A$505,0)),0)),"")</f>
      </c>
      <c r="J2942" s="12"/>
    </row>
    <row r="2943" spans="1:10" x14ac:dyDescent="0.25">
      <c r="A2943" s="17"/>
      <c r="B2943" s="12"/>
      <c r="C2943" s="16">
        <f>IF($B2943="","",IFERROR(INDEX('Products'!$B$6:$B$505,MATCH($B2943,'Products'!$A$6:$A$505,0)),"Unknown code"))</f>
      </c>
      <c r="D2943" s="12"/>
      <c r="E2943" s="14"/>
      <c r="F2943" s="14"/>
      <c r="G2943" s="15">
        <f>IF(OR($B2943="",$D2943=""),"",IF($F2943&lt;&gt;"",$F2943,IFERROR(IF($D2943="In",INDEX('Products'!$E$6:$E$505,MATCH($B2943,'Products'!$A$6:$A$505,0)),INDEX('Products'!$F$6:$F$505,MATCH($B2943,'Products'!$A$6:$A$505,0))),"")))</f>
      </c>
      <c r="H2943" s="15">
        <f>IF(OR($E2943="",$G2943=""),"",$E2943*$G2943)</f>
      </c>
      <c r="I2943" s="15">
        <f>IF(AND($D2943="Out",$E2943&lt;&gt;"",$G2943&lt;&gt;""),$E2943*($G2943-IFERROR(INDEX('Products'!$E$6:$E$505,MATCH($B2943,'Products'!$A$6:$A$505,0)),0)),"")</f>
      </c>
      <c r="J2943" s="12"/>
    </row>
    <row r="2944" spans="1:10" x14ac:dyDescent="0.25">
      <c r="A2944" s="17"/>
      <c r="B2944" s="12"/>
      <c r="C2944" s="16">
        <f>IF($B2944="","",IFERROR(INDEX('Products'!$B$6:$B$505,MATCH($B2944,'Products'!$A$6:$A$505,0)),"Unknown code"))</f>
      </c>
      <c r="D2944" s="12"/>
      <c r="E2944" s="14"/>
      <c r="F2944" s="14"/>
      <c r="G2944" s="15">
        <f>IF(OR($B2944="",$D2944=""),"",IF($F2944&lt;&gt;"",$F2944,IFERROR(IF($D2944="In",INDEX('Products'!$E$6:$E$505,MATCH($B2944,'Products'!$A$6:$A$505,0)),INDEX('Products'!$F$6:$F$505,MATCH($B2944,'Products'!$A$6:$A$505,0))),"")))</f>
      </c>
      <c r="H2944" s="15">
        <f>IF(OR($E2944="",$G2944=""),"",$E2944*$G2944)</f>
      </c>
      <c r="I2944" s="15">
        <f>IF(AND($D2944="Out",$E2944&lt;&gt;"",$G2944&lt;&gt;""),$E2944*($G2944-IFERROR(INDEX('Products'!$E$6:$E$505,MATCH($B2944,'Products'!$A$6:$A$505,0)),0)),"")</f>
      </c>
      <c r="J2944" s="12"/>
    </row>
    <row r="2945" spans="1:10" x14ac:dyDescent="0.25">
      <c r="A2945" s="17"/>
      <c r="B2945" s="12"/>
      <c r="C2945" s="16">
        <f>IF($B2945="","",IFERROR(INDEX('Products'!$B$6:$B$505,MATCH($B2945,'Products'!$A$6:$A$505,0)),"Unknown code"))</f>
      </c>
      <c r="D2945" s="12"/>
      <c r="E2945" s="14"/>
      <c r="F2945" s="14"/>
      <c r="G2945" s="15">
        <f>IF(OR($B2945="",$D2945=""),"",IF($F2945&lt;&gt;"",$F2945,IFERROR(IF($D2945="In",INDEX('Products'!$E$6:$E$505,MATCH($B2945,'Products'!$A$6:$A$505,0)),INDEX('Products'!$F$6:$F$505,MATCH($B2945,'Products'!$A$6:$A$505,0))),"")))</f>
      </c>
      <c r="H2945" s="15">
        <f>IF(OR($E2945="",$G2945=""),"",$E2945*$G2945)</f>
      </c>
      <c r="I2945" s="15">
        <f>IF(AND($D2945="Out",$E2945&lt;&gt;"",$G2945&lt;&gt;""),$E2945*($G2945-IFERROR(INDEX('Products'!$E$6:$E$505,MATCH($B2945,'Products'!$A$6:$A$505,0)),0)),"")</f>
      </c>
      <c r="J2945" s="12"/>
    </row>
    <row r="2946" spans="1:10" x14ac:dyDescent="0.25">
      <c r="A2946" s="17"/>
      <c r="B2946" s="12"/>
      <c r="C2946" s="16">
        <f>IF($B2946="","",IFERROR(INDEX('Products'!$B$6:$B$505,MATCH($B2946,'Products'!$A$6:$A$505,0)),"Unknown code"))</f>
      </c>
      <c r="D2946" s="12"/>
      <c r="E2946" s="14"/>
      <c r="F2946" s="14"/>
      <c r="G2946" s="15">
        <f>IF(OR($B2946="",$D2946=""),"",IF($F2946&lt;&gt;"",$F2946,IFERROR(IF($D2946="In",INDEX('Products'!$E$6:$E$505,MATCH($B2946,'Products'!$A$6:$A$505,0)),INDEX('Products'!$F$6:$F$505,MATCH($B2946,'Products'!$A$6:$A$505,0))),"")))</f>
      </c>
      <c r="H2946" s="15">
        <f>IF(OR($E2946="",$G2946=""),"",$E2946*$G2946)</f>
      </c>
      <c r="I2946" s="15">
        <f>IF(AND($D2946="Out",$E2946&lt;&gt;"",$G2946&lt;&gt;""),$E2946*($G2946-IFERROR(INDEX('Products'!$E$6:$E$505,MATCH($B2946,'Products'!$A$6:$A$505,0)),0)),"")</f>
      </c>
      <c r="J2946" s="12"/>
    </row>
    <row r="2947" spans="1:10" x14ac:dyDescent="0.25">
      <c r="A2947" s="17"/>
      <c r="B2947" s="12"/>
      <c r="C2947" s="16">
        <f>IF($B2947="","",IFERROR(INDEX('Products'!$B$6:$B$505,MATCH($B2947,'Products'!$A$6:$A$505,0)),"Unknown code"))</f>
      </c>
      <c r="D2947" s="12"/>
      <c r="E2947" s="14"/>
      <c r="F2947" s="14"/>
      <c r="G2947" s="15">
        <f>IF(OR($B2947="",$D2947=""),"",IF($F2947&lt;&gt;"",$F2947,IFERROR(IF($D2947="In",INDEX('Products'!$E$6:$E$505,MATCH($B2947,'Products'!$A$6:$A$505,0)),INDEX('Products'!$F$6:$F$505,MATCH($B2947,'Products'!$A$6:$A$505,0))),"")))</f>
      </c>
      <c r="H2947" s="15">
        <f>IF(OR($E2947="",$G2947=""),"",$E2947*$G2947)</f>
      </c>
      <c r="I2947" s="15">
        <f>IF(AND($D2947="Out",$E2947&lt;&gt;"",$G2947&lt;&gt;""),$E2947*($G2947-IFERROR(INDEX('Products'!$E$6:$E$505,MATCH($B2947,'Products'!$A$6:$A$505,0)),0)),"")</f>
      </c>
      <c r="J2947" s="12"/>
    </row>
    <row r="2948" spans="1:10" x14ac:dyDescent="0.25">
      <c r="A2948" s="17"/>
      <c r="B2948" s="12"/>
      <c r="C2948" s="16">
        <f>IF($B2948="","",IFERROR(INDEX('Products'!$B$6:$B$505,MATCH($B2948,'Products'!$A$6:$A$505,0)),"Unknown code"))</f>
      </c>
      <c r="D2948" s="12"/>
      <c r="E2948" s="14"/>
      <c r="F2948" s="14"/>
      <c r="G2948" s="15">
        <f>IF(OR($B2948="",$D2948=""),"",IF($F2948&lt;&gt;"",$F2948,IFERROR(IF($D2948="In",INDEX('Products'!$E$6:$E$505,MATCH($B2948,'Products'!$A$6:$A$505,0)),INDEX('Products'!$F$6:$F$505,MATCH($B2948,'Products'!$A$6:$A$505,0))),"")))</f>
      </c>
      <c r="H2948" s="15">
        <f>IF(OR($E2948="",$G2948=""),"",$E2948*$G2948)</f>
      </c>
      <c r="I2948" s="15">
        <f>IF(AND($D2948="Out",$E2948&lt;&gt;"",$G2948&lt;&gt;""),$E2948*($G2948-IFERROR(INDEX('Products'!$E$6:$E$505,MATCH($B2948,'Products'!$A$6:$A$505,0)),0)),"")</f>
      </c>
      <c r="J2948" s="12"/>
    </row>
    <row r="2949" spans="1:10" x14ac:dyDescent="0.25">
      <c r="A2949" s="17"/>
      <c r="B2949" s="12"/>
      <c r="C2949" s="16">
        <f>IF($B2949="","",IFERROR(INDEX('Products'!$B$6:$B$505,MATCH($B2949,'Products'!$A$6:$A$505,0)),"Unknown code"))</f>
      </c>
      <c r="D2949" s="12"/>
      <c r="E2949" s="14"/>
      <c r="F2949" s="14"/>
      <c r="G2949" s="15">
        <f>IF(OR($B2949="",$D2949=""),"",IF($F2949&lt;&gt;"",$F2949,IFERROR(IF($D2949="In",INDEX('Products'!$E$6:$E$505,MATCH($B2949,'Products'!$A$6:$A$505,0)),INDEX('Products'!$F$6:$F$505,MATCH($B2949,'Products'!$A$6:$A$505,0))),"")))</f>
      </c>
      <c r="H2949" s="15">
        <f>IF(OR($E2949="",$G2949=""),"",$E2949*$G2949)</f>
      </c>
      <c r="I2949" s="15">
        <f>IF(AND($D2949="Out",$E2949&lt;&gt;"",$G2949&lt;&gt;""),$E2949*($G2949-IFERROR(INDEX('Products'!$E$6:$E$505,MATCH($B2949,'Products'!$A$6:$A$505,0)),0)),"")</f>
      </c>
      <c r="J2949" s="12"/>
    </row>
    <row r="2950" spans="1:10" x14ac:dyDescent="0.25">
      <c r="A2950" s="17"/>
      <c r="B2950" s="12"/>
      <c r="C2950" s="16">
        <f>IF($B2950="","",IFERROR(INDEX('Products'!$B$6:$B$505,MATCH($B2950,'Products'!$A$6:$A$505,0)),"Unknown code"))</f>
      </c>
      <c r="D2950" s="12"/>
      <c r="E2950" s="14"/>
      <c r="F2950" s="14"/>
      <c r="G2950" s="15">
        <f>IF(OR($B2950="",$D2950=""),"",IF($F2950&lt;&gt;"",$F2950,IFERROR(IF($D2950="In",INDEX('Products'!$E$6:$E$505,MATCH($B2950,'Products'!$A$6:$A$505,0)),INDEX('Products'!$F$6:$F$505,MATCH($B2950,'Products'!$A$6:$A$505,0))),"")))</f>
      </c>
      <c r="H2950" s="15">
        <f>IF(OR($E2950="",$G2950=""),"",$E2950*$G2950)</f>
      </c>
      <c r="I2950" s="15">
        <f>IF(AND($D2950="Out",$E2950&lt;&gt;"",$G2950&lt;&gt;""),$E2950*($G2950-IFERROR(INDEX('Products'!$E$6:$E$505,MATCH($B2950,'Products'!$A$6:$A$505,0)),0)),"")</f>
      </c>
      <c r="J2950" s="12"/>
    </row>
    <row r="2951" spans="1:10" x14ac:dyDescent="0.25">
      <c r="A2951" s="17"/>
      <c r="B2951" s="12"/>
      <c r="C2951" s="16">
        <f>IF($B2951="","",IFERROR(INDEX('Products'!$B$6:$B$505,MATCH($B2951,'Products'!$A$6:$A$505,0)),"Unknown code"))</f>
      </c>
      <c r="D2951" s="12"/>
      <c r="E2951" s="14"/>
      <c r="F2951" s="14"/>
      <c r="G2951" s="15">
        <f>IF(OR($B2951="",$D2951=""),"",IF($F2951&lt;&gt;"",$F2951,IFERROR(IF($D2951="In",INDEX('Products'!$E$6:$E$505,MATCH($B2951,'Products'!$A$6:$A$505,0)),INDEX('Products'!$F$6:$F$505,MATCH($B2951,'Products'!$A$6:$A$505,0))),"")))</f>
      </c>
      <c r="H2951" s="15">
        <f>IF(OR($E2951="",$G2951=""),"",$E2951*$G2951)</f>
      </c>
      <c r="I2951" s="15">
        <f>IF(AND($D2951="Out",$E2951&lt;&gt;"",$G2951&lt;&gt;""),$E2951*($G2951-IFERROR(INDEX('Products'!$E$6:$E$505,MATCH($B2951,'Products'!$A$6:$A$505,0)),0)),"")</f>
      </c>
      <c r="J2951" s="12"/>
    </row>
    <row r="2952" spans="1:10" x14ac:dyDescent="0.25">
      <c r="A2952" s="17"/>
      <c r="B2952" s="12"/>
      <c r="C2952" s="16">
        <f>IF($B2952="","",IFERROR(INDEX('Products'!$B$6:$B$505,MATCH($B2952,'Products'!$A$6:$A$505,0)),"Unknown code"))</f>
      </c>
      <c r="D2952" s="12"/>
      <c r="E2952" s="14"/>
      <c r="F2952" s="14"/>
      <c r="G2952" s="15">
        <f>IF(OR($B2952="",$D2952=""),"",IF($F2952&lt;&gt;"",$F2952,IFERROR(IF($D2952="In",INDEX('Products'!$E$6:$E$505,MATCH($B2952,'Products'!$A$6:$A$505,0)),INDEX('Products'!$F$6:$F$505,MATCH($B2952,'Products'!$A$6:$A$505,0))),"")))</f>
      </c>
      <c r="H2952" s="15">
        <f>IF(OR($E2952="",$G2952=""),"",$E2952*$G2952)</f>
      </c>
      <c r="I2952" s="15">
        <f>IF(AND($D2952="Out",$E2952&lt;&gt;"",$G2952&lt;&gt;""),$E2952*($G2952-IFERROR(INDEX('Products'!$E$6:$E$505,MATCH($B2952,'Products'!$A$6:$A$505,0)),0)),"")</f>
      </c>
      <c r="J2952" s="12"/>
    </row>
    <row r="2953" spans="1:10" x14ac:dyDescent="0.25">
      <c r="A2953" s="17"/>
      <c r="B2953" s="12"/>
      <c r="C2953" s="16">
        <f>IF($B2953="","",IFERROR(INDEX('Products'!$B$6:$B$505,MATCH($B2953,'Products'!$A$6:$A$505,0)),"Unknown code"))</f>
      </c>
      <c r="D2953" s="12"/>
      <c r="E2953" s="14"/>
      <c r="F2953" s="14"/>
      <c r="G2953" s="15">
        <f>IF(OR($B2953="",$D2953=""),"",IF($F2953&lt;&gt;"",$F2953,IFERROR(IF($D2953="In",INDEX('Products'!$E$6:$E$505,MATCH($B2953,'Products'!$A$6:$A$505,0)),INDEX('Products'!$F$6:$F$505,MATCH($B2953,'Products'!$A$6:$A$505,0))),"")))</f>
      </c>
      <c r="H2953" s="15">
        <f>IF(OR($E2953="",$G2953=""),"",$E2953*$G2953)</f>
      </c>
      <c r="I2953" s="15">
        <f>IF(AND($D2953="Out",$E2953&lt;&gt;"",$G2953&lt;&gt;""),$E2953*($G2953-IFERROR(INDEX('Products'!$E$6:$E$505,MATCH($B2953,'Products'!$A$6:$A$505,0)),0)),"")</f>
      </c>
      <c r="J2953" s="12"/>
    </row>
    <row r="2954" spans="1:10" x14ac:dyDescent="0.25">
      <c r="A2954" s="17"/>
      <c r="B2954" s="12"/>
      <c r="C2954" s="16">
        <f>IF($B2954="","",IFERROR(INDEX('Products'!$B$6:$B$505,MATCH($B2954,'Products'!$A$6:$A$505,0)),"Unknown code"))</f>
      </c>
      <c r="D2954" s="12"/>
      <c r="E2954" s="14"/>
      <c r="F2954" s="14"/>
      <c r="G2954" s="15">
        <f>IF(OR($B2954="",$D2954=""),"",IF($F2954&lt;&gt;"",$F2954,IFERROR(IF($D2954="In",INDEX('Products'!$E$6:$E$505,MATCH($B2954,'Products'!$A$6:$A$505,0)),INDEX('Products'!$F$6:$F$505,MATCH($B2954,'Products'!$A$6:$A$505,0))),"")))</f>
      </c>
      <c r="H2954" s="15">
        <f>IF(OR($E2954="",$G2954=""),"",$E2954*$G2954)</f>
      </c>
      <c r="I2954" s="15">
        <f>IF(AND($D2954="Out",$E2954&lt;&gt;"",$G2954&lt;&gt;""),$E2954*($G2954-IFERROR(INDEX('Products'!$E$6:$E$505,MATCH($B2954,'Products'!$A$6:$A$505,0)),0)),"")</f>
      </c>
      <c r="J2954" s="12"/>
    </row>
    <row r="2955" spans="1:10" x14ac:dyDescent="0.25">
      <c r="A2955" s="17"/>
      <c r="B2955" s="12"/>
      <c r="C2955" s="16">
        <f>IF($B2955="","",IFERROR(INDEX('Products'!$B$6:$B$505,MATCH($B2955,'Products'!$A$6:$A$505,0)),"Unknown code"))</f>
      </c>
      <c r="D2955" s="12"/>
      <c r="E2955" s="14"/>
      <c r="F2955" s="14"/>
      <c r="G2955" s="15">
        <f>IF(OR($B2955="",$D2955=""),"",IF($F2955&lt;&gt;"",$F2955,IFERROR(IF($D2955="In",INDEX('Products'!$E$6:$E$505,MATCH($B2955,'Products'!$A$6:$A$505,0)),INDEX('Products'!$F$6:$F$505,MATCH($B2955,'Products'!$A$6:$A$505,0))),"")))</f>
      </c>
      <c r="H2955" s="15">
        <f>IF(OR($E2955="",$G2955=""),"",$E2955*$G2955)</f>
      </c>
      <c r="I2955" s="15">
        <f>IF(AND($D2955="Out",$E2955&lt;&gt;"",$G2955&lt;&gt;""),$E2955*($G2955-IFERROR(INDEX('Products'!$E$6:$E$505,MATCH($B2955,'Products'!$A$6:$A$505,0)),0)),"")</f>
      </c>
      <c r="J2955" s="12"/>
    </row>
    <row r="2956" spans="1:10" x14ac:dyDescent="0.25">
      <c r="A2956" s="17"/>
      <c r="B2956" s="12"/>
      <c r="C2956" s="16">
        <f>IF($B2956="","",IFERROR(INDEX('Products'!$B$6:$B$505,MATCH($B2956,'Products'!$A$6:$A$505,0)),"Unknown code"))</f>
      </c>
      <c r="D2956" s="12"/>
      <c r="E2956" s="14"/>
      <c r="F2956" s="14"/>
      <c r="G2956" s="15">
        <f>IF(OR($B2956="",$D2956=""),"",IF($F2956&lt;&gt;"",$F2956,IFERROR(IF($D2956="In",INDEX('Products'!$E$6:$E$505,MATCH($B2956,'Products'!$A$6:$A$505,0)),INDEX('Products'!$F$6:$F$505,MATCH($B2956,'Products'!$A$6:$A$505,0))),"")))</f>
      </c>
      <c r="H2956" s="15">
        <f>IF(OR($E2956="",$G2956=""),"",$E2956*$G2956)</f>
      </c>
      <c r="I2956" s="15">
        <f>IF(AND($D2956="Out",$E2956&lt;&gt;"",$G2956&lt;&gt;""),$E2956*($G2956-IFERROR(INDEX('Products'!$E$6:$E$505,MATCH($B2956,'Products'!$A$6:$A$505,0)),0)),"")</f>
      </c>
      <c r="J2956" s="12"/>
    </row>
    <row r="2957" spans="1:10" x14ac:dyDescent="0.25">
      <c r="A2957" s="17"/>
      <c r="B2957" s="12"/>
      <c r="C2957" s="16">
        <f>IF($B2957="","",IFERROR(INDEX('Products'!$B$6:$B$505,MATCH($B2957,'Products'!$A$6:$A$505,0)),"Unknown code"))</f>
      </c>
      <c r="D2957" s="12"/>
      <c r="E2957" s="14"/>
      <c r="F2957" s="14"/>
      <c r="G2957" s="15">
        <f>IF(OR($B2957="",$D2957=""),"",IF($F2957&lt;&gt;"",$F2957,IFERROR(IF($D2957="In",INDEX('Products'!$E$6:$E$505,MATCH($B2957,'Products'!$A$6:$A$505,0)),INDEX('Products'!$F$6:$F$505,MATCH($B2957,'Products'!$A$6:$A$505,0))),"")))</f>
      </c>
      <c r="H2957" s="15">
        <f>IF(OR($E2957="",$G2957=""),"",$E2957*$G2957)</f>
      </c>
      <c r="I2957" s="15">
        <f>IF(AND($D2957="Out",$E2957&lt;&gt;"",$G2957&lt;&gt;""),$E2957*($G2957-IFERROR(INDEX('Products'!$E$6:$E$505,MATCH($B2957,'Products'!$A$6:$A$505,0)),0)),"")</f>
      </c>
      <c r="J2957" s="12"/>
    </row>
    <row r="2958" spans="1:10" x14ac:dyDescent="0.25">
      <c r="A2958" s="17"/>
      <c r="B2958" s="12"/>
      <c r="C2958" s="16">
        <f>IF($B2958="","",IFERROR(INDEX('Products'!$B$6:$B$505,MATCH($B2958,'Products'!$A$6:$A$505,0)),"Unknown code"))</f>
      </c>
      <c r="D2958" s="12"/>
      <c r="E2958" s="14"/>
      <c r="F2958" s="14"/>
      <c r="G2958" s="15">
        <f>IF(OR($B2958="",$D2958=""),"",IF($F2958&lt;&gt;"",$F2958,IFERROR(IF($D2958="In",INDEX('Products'!$E$6:$E$505,MATCH($B2958,'Products'!$A$6:$A$505,0)),INDEX('Products'!$F$6:$F$505,MATCH($B2958,'Products'!$A$6:$A$505,0))),"")))</f>
      </c>
      <c r="H2958" s="15">
        <f>IF(OR($E2958="",$G2958=""),"",$E2958*$G2958)</f>
      </c>
      <c r="I2958" s="15">
        <f>IF(AND($D2958="Out",$E2958&lt;&gt;"",$G2958&lt;&gt;""),$E2958*($G2958-IFERROR(INDEX('Products'!$E$6:$E$505,MATCH($B2958,'Products'!$A$6:$A$505,0)),0)),"")</f>
      </c>
      <c r="J2958" s="12"/>
    </row>
    <row r="2959" spans="1:10" x14ac:dyDescent="0.25">
      <c r="A2959" s="17"/>
      <c r="B2959" s="12"/>
      <c r="C2959" s="16">
        <f>IF($B2959="","",IFERROR(INDEX('Products'!$B$6:$B$505,MATCH($B2959,'Products'!$A$6:$A$505,0)),"Unknown code"))</f>
      </c>
      <c r="D2959" s="12"/>
      <c r="E2959" s="14"/>
      <c r="F2959" s="14"/>
      <c r="G2959" s="15">
        <f>IF(OR($B2959="",$D2959=""),"",IF($F2959&lt;&gt;"",$F2959,IFERROR(IF($D2959="In",INDEX('Products'!$E$6:$E$505,MATCH($B2959,'Products'!$A$6:$A$505,0)),INDEX('Products'!$F$6:$F$505,MATCH($B2959,'Products'!$A$6:$A$505,0))),"")))</f>
      </c>
      <c r="H2959" s="15">
        <f>IF(OR($E2959="",$G2959=""),"",$E2959*$G2959)</f>
      </c>
      <c r="I2959" s="15">
        <f>IF(AND($D2959="Out",$E2959&lt;&gt;"",$G2959&lt;&gt;""),$E2959*($G2959-IFERROR(INDEX('Products'!$E$6:$E$505,MATCH($B2959,'Products'!$A$6:$A$505,0)),0)),"")</f>
      </c>
      <c r="J2959" s="12"/>
    </row>
    <row r="2960" spans="1:10" x14ac:dyDescent="0.25">
      <c r="A2960" s="17"/>
      <c r="B2960" s="12"/>
      <c r="C2960" s="16">
        <f>IF($B2960="","",IFERROR(INDEX('Products'!$B$6:$B$505,MATCH($B2960,'Products'!$A$6:$A$505,0)),"Unknown code"))</f>
      </c>
      <c r="D2960" s="12"/>
      <c r="E2960" s="14"/>
      <c r="F2960" s="14"/>
      <c r="G2960" s="15">
        <f>IF(OR($B2960="",$D2960=""),"",IF($F2960&lt;&gt;"",$F2960,IFERROR(IF($D2960="In",INDEX('Products'!$E$6:$E$505,MATCH($B2960,'Products'!$A$6:$A$505,0)),INDEX('Products'!$F$6:$F$505,MATCH($B2960,'Products'!$A$6:$A$505,0))),"")))</f>
      </c>
      <c r="H2960" s="15">
        <f>IF(OR($E2960="",$G2960=""),"",$E2960*$G2960)</f>
      </c>
      <c r="I2960" s="15">
        <f>IF(AND($D2960="Out",$E2960&lt;&gt;"",$G2960&lt;&gt;""),$E2960*($G2960-IFERROR(INDEX('Products'!$E$6:$E$505,MATCH($B2960,'Products'!$A$6:$A$505,0)),0)),"")</f>
      </c>
      <c r="J2960" s="12"/>
    </row>
    <row r="2961" spans="1:10" x14ac:dyDescent="0.25">
      <c r="A2961" s="17"/>
      <c r="B2961" s="12"/>
      <c r="C2961" s="16">
        <f>IF($B2961="","",IFERROR(INDEX('Products'!$B$6:$B$505,MATCH($B2961,'Products'!$A$6:$A$505,0)),"Unknown code"))</f>
      </c>
      <c r="D2961" s="12"/>
      <c r="E2961" s="14"/>
      <c r="F2961" s="14"/>
      <c r="G2961" s="15">
        <f>IF(OR($B2961="",$D2961=""),"",IF($F2961&lt;&gt;"",$F2961,IFERROR(IF($D2961="In",INDEX('Products'!$E$6:$E$505,MATCH($B2961,'Products'!$A$6:$A$505,0)),INDEX('Products'!$F$6:$F$505,MATCH($B2961,'Products'!$A$6:$A$505,0))),"")))</f>
      </c>
      <c r="H2961" s="15">
        <f>IF(OR($E2961="",$G2961=""),"",$E2961*$G2961)</f>
      </c>
      <c r="I2961" s="15">
        <f>IF(AND($D2961="Out",$E2961&lt;&gt;"",$G2961&lt;&gt;""),$E2961*($G2961-IFERROR(INDEX('Products'!$E$6:$E$505,MATCH($B2961,'Products'!$A$6:$A$505,0)),0)),"")</f>
      </c>
      <c r="J2961" s="12"/>
    </row>
    <row r="2962" spans="1:10" x14ac:dyDescent="0.25">
      <c r="A2962" s="17"/>
      <c r="B2962" s="12"/>
      <c r="C2962" s="16">
        <f>IF($B2962="","",IFERROR(INDEX('Products'!$B$6:$B$505,MATCH($B2962,'Products'!$A$6:$A$505,0)),"Unknown code"))</f>
      </c>
      <c r="D2962" s="12"/>
      <c r="E2962" s="14"/>
      <c r="F2962" s="14"/>
      <c r="G2962" s="15">
        <f>IF(OR($B2962="",$D2962=""),"",IF($F2962&lt;&gt;"",$F2962,IFERROR(IF($D2962="In",INDEX('Products'!$E$6:$E$505,MATCH($B2962,'Products'!$A$6:$A$505,0)),INDEX('Products'!$F$6:$F$505,MATCH($B2962,'Products'!$A$6:$A$505,0))),"")))</f>
      </c>
      <c r="H2962" s="15">
        <f>IF(OR($E2962="",$G2962=""),"",$E2962*$G2962)</f>
      </c>
      <c r="I2962" s="15">
        <f>IF(AND($D2962="Out",$E2962&lt;&gt;"",$G2962&lt;&gt;""),$E2962*($G2962-IFERROR(INDEX('Products'!$E$6:$E$505,MATCH($B2962,'Products'!$A$6:$A$505,0)),0)),"")</f>
      </c>
      <c r="J2962" s="12"/>
    </row>
    <row r="2963" spans="1:10" x14ac:dyDescent="0.25">
      <c r="A2963" s="17"/>
      <c r="B2963" s="12"/>
      <c r="C2963" s="16">
        <f>IF($B2963="","",IFERROR(INDEX('Products'!$B$6:$B$505,MATCH($B2963,'Products'!$A$6:$A$505,0)),"Unknown code"))</f>
      </c>
      <c r="D2963" s="12"/>
      <c r="E2963" s="14"/>
      <c r="F2963" s="14"/>
      <c r="G2963" s="15">
        <f>IF(OR($B2963="",$D2963=""),"",IF($F2963&lt;&gt;"",$F2963,IFERROR(IF($D2963="In",INDEX('Products'!$E$6:$E$505,MATCH($B2963,'Products'!$A$6:$A$505,0)),INDEX('Products'!$F$6:$F$505,MATCH($B2963,'Products'!$A$6:$A$505,0))),"")))</f>
      </c>
      <c r="H2963" s="15">
        <f>IF(OR($E2963="",$G2963=""),"",$E2963*$G2963)</f>
      </c>
      <c r="I2963" s="15">
        <f>IF(AND($D2963="Out",$E2963&lt;&gt;"",$G2963&lt;&gt;""),$E2963*($G2963-IFERROR(INDEX('Products'!$E$6:$E$505,MATCH($B2963,'Products'!$A$6:$A$505,0)),0)),"")</f>
      </c>
      <c r="J2963" s="12"/>
    </row>
    <row r="2964" spans="1:10" x14ac:dyDescent="0.25">
      <c r="A2964" s="17"/>
      <c r="B2964" s="12"/>
      <c r="C2964" s="16">
        <f>IF($B2964="","",IFERROR(INDEX('Products'!$B$6:$B$505,MATCH($B2964,'Products'!$A$6:$A$505,0)),"Unknown code"))</f>
      </c>
      <c r="D2964" s="12"/>
      <c r="E2964" s="14"/>
      <c r="F2964" s="14"/>
      <c r="G2964" s="15">
        <f>IF(OR($B2964="",$D2964=""),"",IF($F2964&lt;&gt;"",$F2964,IFERROR(IF($D2964="In",INDEX('Products'!$E$6:$E$505,MATCH($B2964,'Products'!$A$6:$A$505,0)),INDEX('Products'!$F$6:$F$505,MATCH($B2964,'Products'!$A$6:$A$505,0))),"")))</f>
      </c>
      <c r="H2964" s="15">
        <f>IF(OR($E2964="",$G2964=""),"",$E2964*$G2964)</f>
      </c>
      <c r="I2964" s="15">
        <f>IF(AND($D2964="Out",$E2964&lt;&gt;"",$G2964&lt;&gt;""),$E2964*($G2964-IFERROR(INDEX('Products'!$E$6:$E$505,MATCH($B2964,'Products'!$A$6:$A$505,0)),0)),"")</f>
      </c>
      <c r="J2964" s="12"/>
    </row>
    <row r="2965" spans="1:10" x14ac:dyDescent="0.25">
      <c r="A2965" s="17"/>
      <c r="B2965" s="12"/>
      <c r="C2965" s="16">
        <f>IF($B2965="","",IFERROR(INDEX('Products'!$B$6:$B$505,MATCH($B2965,'Products'!$A$6:$A$505,0)),"Unknown code"))</f>
      </c>
      <c r="D2965" s="12"/>
      <c r="E2965" s="14"/>
      <c r="F2965" s="14"/>
      <c r="G2965" s="15">
        <f>IF(OR($B2965="",$D2965=""),"",IF($F2965&lt;&gt;"",$F2965,IFERROR(IF($D2965="In",INDEX('Products'!$E$6:$E$505,MATCH($B2965,'Products'!$A$6:$A$505,0)),INDEX('Products'!$F$6:$F$505,MATCH($B2965,'Products'!$A$6:$A$505,0))),"")))</f>
      </c>
      <c r="H2965" s="15">
        <f>IF(OR($E2965="",$G2965=""),"",$E2965*$G2965)</f>
      </c>
      <c r="I2965" s="15">
        <f>IF(AND($D2965="Out",$E2965&lt;&gt;"",$G2965&lt;&gt;""),$E2965*($G2965-IFERROR(INDEX('Products'!$E$6:$E$505,MATCH($B2965,'Products'!$A$6:$A$505,0)),0)),"")</f>
      </c>
      <c r="J2965" s="12"/>
    </row>
    <row r="2966" spans="1:10" x14ac:dyDescent="0.25">
      <c r="A2966" s="17"/>
      <c r="B2966" s="12"/>
      <c r="C2966" s="16">
        <f>IF($B2966="","",IFERROR(INDEX('Products'!$B$6:$B$505,MATCH($B2966,'Products'!$A$6:$A$505,0)),"Unknown code"))</f>
      </c>
      <c r="D2966" s="12"/>
      <c r="E2966" s="14"/>
      <c r="F2966" s="14"/>
      <c r="G2966" s="15">
        <f>IF(OR($B2966="",$D2966=""),"",IF($F2966&lt;&gt;"",$F2966,IFERROR(IF($D2966="In",INDEX('Products'!$E$6:$E$505,MATCH($B2966,'Products'!$A$6:$A$505,0)),INDEX('Products'!$F$6:$F$505,MATCH($B2966,'Products'!$A$6:$A$505,0))),"")))</f>
      </c>
      <c r="H2966" s="15">
        <f>IF(OR($E2966="",$G2966=""),"",$E2966*$G2966)</f>
      </c>
      <c r="I2966" s="15">
        <f>IF(AND($D2966="Out",$E2966&lt;&gt;"",$G2966&lt;&gt;""),$E2966*($G2966-IFERROR(INDEX('Products'!$E$6:$E$505,MATCH($B2966,'Products'!$A$6:$A$505,0)),0)),"")</f>
      </c>
      <c r="J2966" s="12"/>
    </row>
    <row r="2967" spans="1:10" x14ac:dyDescent="0.25">
      <c r="A2967" s="17"/>
      <c r="B2967" s="12"/>
      <c r="C2967" s="16">
        <f>IF($B2967="","",IFERROR(INDEX('Products'!$B$6:$B$505,MATCH($B2967,'Products'!$A$6:$A$505,0)),"Unknown code"))</f>
      </c>
      <c r="D2967" s="12"/>
      <c r="E2967" s="14"/>
      <c r="F2967" s="14"/>
      <c r="G2967" s="15">
        <f>IF(OR($B2967="",$D2967=""),"",IF($F2967&lt;&gt;"",$F2967,IFERROR(IF($D2967="In",INDEX('Products'!$E$6:$E$505,MATCH($B2967,'Products'!$A$6:$A$505,0)),INDEX('Products'!$F$6:$F$505,MATCH($B2967,'Products'!$A$6:$A$505,0))),"")))</f>
      </c>
      <c r="H2967" s="15">
        <f>IF(OR($E2967="",$G2967=""),"",$E2967*$G2967)</f>
      </c>
      <c r="I2967" s="15">
        <f>IF(AND($D2967="Out",$E2967&lt;&gt;"",$G2967&lt;&gt;""),$E2967*($G2967-IFERROR(INDEX('Products'!$E$6:$E$505,MATCH($B2967,'Products'!$A$6:$A$505,0)),0)),"")</f>
      </c>
      <c r="J2967" s="12"/>
    </row>
    <row r="2968" spans="1:10" x14ac:dyDescent="0.25">
      <c r="A2968" s="17"/>
      <c r="B2968" s="12"/>
      <c r="C2968" s="16">
        <f>IF($B2968="","",IFERROR(INDEX('Products'!$B$6:$B$505,MATCH($B2968,'Products'!$A$6:$A$505,0)),"Unknown code"))</f>
      </c>
      <c r="D2968" s="12"/>
      <c r="E2968" s="14"/>
      <c r="F2968" s="14"/>
      <c r="G2968" s="15">
        <f>IF(OR($B2968="",$D2968=""),"",IF($F2968&lt;&gt;"",$F2968,IFERROR(IF($D2968="In",INDEX('Products'!$E$6:$E$505,MATCH($B2968,'Products'!$A$6:$A$505,0)),INDEX('Products'!$F$6:$F$505,MATCH($B2968,'Products'!$A$6:$A$505,0))),"")))</f>
      </c>
      <c r="H2968" s="15">
        <f>IF(OR($E2968="",$G2968=""),"",$E2968*$G2968)</f>
      </c>
      <c r="I2968" s="15">
        <f>IF(AND($D2968="Out",$E2968&lt;&gt;"",$G2968&lt;&gt;""),$E2968*($G2968-IFERROR(INDEX('Products'!$E$6:$E$505,MATCH($B2968,'Products'!$A$6:$A$505,0)),0)),"")</f>
      </c>
      <c r="J2968" s="12"/>
    </row>
    <row r="2969" spans="1:10" x14ac:dyDescent="0.25">
      <c r="A2969" s="17"/>
      <c r="B2969" s="12"/>
      <c r="C2969" s="16">
        <f>IF($B2969="","",IFERROR(INDEX('Products'!$B$6:$B$505,MATCH($B2969,'Products'!$A$6:$A$505,0)),"Unknown code"))</f>
      </c>
      <c r="D2969" s="12"/>
      <c r="E2969" s="14"/>
      <c r="F2969" s="14"/>
      <c r="G2969" s="15">
        <f>IF(OR($B2969="",$D2969=""),"",IF($F2969&lt;&gt;"",$F2969,IFERROR(IF($D2969="In",INDEX('Products'!$E$6:$E$505,MATCH($B2969,'Products'!$A$6:$A$505,0)),INDEX('Products'!$F$6:$F$505,MATCH($B2969,'Products'!$A$6:$A$505,0))),"")))</f>
      </c>
      <c r="H2969" s="15">
        <f>IF(OR($E2969="",$G2969=""),"",$E2969*$G2969)</f>
      </c>
      <c r="I2969" s="15">
        <f>IF(AND($D2969="Out",$E2969&lt;&gt;"",$G2969&lt;&gt;""),$E2969*($G2969-IFERROR(INDEX('Products'!$E$6:$E$505,MATCH($B2969,'Products'!$A$6:$A$505,0)),0)),"")</f>
      </c>
      <c r="J2969" s="12"/>
    </row>
    <row r="2970" spans="1:10" x14ac:dyDescent="0.25">
      <c r="A2970" s="17"/>
      <c r="B2970" s="12"/>
      <c r="C2970" s="16">
        <f>IF($B2970="","",IFERROR(INDEX('Products'!$B$6:$B$505,MATCH($B2970,'Products'!$A$6:$A$505,0)),"Unknown code"))</f>
      </c>
      <c r="D2970" s="12"/>
      <c r="E2970" s="14"/>
      <c r="F2970" s="14"/>
      <c r="G2970" s="15">
        <f>IF(OR($B2970="",$D2970=""),"",IF($F2970&lt;&gt;"",$F2970,IFERROR(IF($D2970="In",INDEX('Products'!$E$6:$E$505,MATCH($B2970,'Products'!$A$6:$A$505,0)),INDEX('Products'!$F$6:$F$505,MATCH($B2970,'Products'!$A$6:$A$505,0))),"")))</f>
      </c>
      <c r="H2970" s="15">
        <f>IF(OR($E2970="",$G2970=""),"",$E2970*$G2970)</f>
      </c>
      <c r="I2970" s="15">
        <f>IF(AND($D2970="Out",$E2970&lt;&gt;"",$G2970&lt;&gt;""),$E2970*($G2970-IFERROR(INDEX('Products'!$E$6:$E$505,MATCH($B2970,'Products'!$A$6:$A$505,0)),0)),"")</f>
      </c>
      <c r="J2970" s="12"/>
    </row>
    <row r="2971" spans="1:10" x14ac:dyDescent="0.25">
      <c r="A2971" s="17"/>
      <c r="B2971" s="12"/>
      <c r="C2971" s="16">
        <f>IF($B2971="","",IFERROR(INDEX('Products'!$B$6:$B$505,MATCH($B2971,'Products'!$A$6:$A$505,0)),"Unknown code"))</f>
      </c>
      <c r="D2971" s="12"/>
      <c r="E2971" s="14"/>
      <c r="F2971" s="14"/>
      <c r="G2971" s="15">
        <f>IF(OR($B2971="",$D2971=""),"",IF($F2971&lt;&gt;"",$F2971,IFERROR(IF($D2971="In",INDEX('Products'!$E$6:$E$505,MATCH($B2971,'Products'!$A$6:$A$505,0)),INDEX('Products'!$F$6:$F$505,MATCH($B2971,'Products'!$A$6:$A$505,0))),"")))</f>
      </c>
      <c r="H2971" s="15">
        <f>IF(OR($E2971="",$G2971=""),"",$E2971*$G2971)</f>
      </c>
      <c r="I2971" s="15">
        <f>IF(AND($D2971="Out",$E2971&lt;&gt;"",$G2971&lt;&gt;""),$E2971*($G2971-IFERROR(INDEX('Products'!$E$6:$E$505,MATCH($B2971,'Products'!$A$6:$A$505,0)),0)),"")</f>
      </c>
      <c r="J2971" s="12"/>
    </row>
    <row r="2972" spans="1:10" x14ac:dyDescent="0.25">
      <c r="A2972" s="17"/>
      <c r="B2972" s="12"/>
      <c r="C2972" s="16">
        <f>IF($B2972="","",IFERROR(INDEX('Products'!$B$6:$B$505,MATCH($B2972,'Products'!$A$6:$A$505,0)),"Unknown code"))</f>
      </c>
      <c r="D2972" s="12"/>
      <c r="E2972" s="14"/>
      <c r="F2972" s="14"/>
      <c r="G2972" s="15">
        <f>IF(OR($B2972="",$D2972=""),"",IF($F2972&lt;&gt;"",$F2972,IFERROR(IF($D2972="In",INDEX('Products'!$E$6:$E$505,MATCH($B2972,'Products'!$A$6:$A$505,0)),INDEX('Products'!$F$6:$F$505,MATCH($B2972,'Products'!$A$6:$A$505,0))),"")))</f>
      </c>
      <c r="H2972" s="15">
        <f>IF(OR($E2972="",$G2972=""),"",$E2972*$G2972)</f>
      </c>
      <c r="I2972" s="15">
        <f>IF(AND($D2972="Out",$E2972&lt;&gt;"",$G2972&lt;&gt;""),$E2972*($G2972-IFERROR(INDEX('Products'!$E$6:$E$505,MATCH($B2972,'Products'!$A$6:$A$505,0)),0)),"")</f>
      </c>
      <c r="J2972" s="12"/>
    </row>
    <row r="2973" spans="1:10" x14ac:dyDescent="0.25">
      <c r="A2973" s="17"/>
      <c r="B2973" s="12"/>
      <c r="C2973" s="16">
        <f>IF($B2973="","",IFERROR(INDEX('Products'!$B$6:$B$505,MATCH($B2973,'Products'!$A$6:$A$505,0)),"Unknown code"))</f>
      </c>
      <c r="D2973" s="12"/>
      <c r="E2973" s="14"/>
      <c r="F2973" s="14"/>
      <c r="G2973" s="15">
        <f>IF(OR($B2973="",$D2973=""),"",IF($F2973&lt;&gt;"",$F2973,IFERROR(IF($D2973="In",INDEX('Products'!$E$6:$E$505,MATCH($B2973,'Products'!$A$6:$A$505,0)),INDEX('Products'!$F$6:$F$505,MATCH($B2973,'Products'!$A$6:$A$505,0))),"")))</f>
      </c>
      <c r="H2973" s="15">
        <f>IF(OR($E2973="",$G2973=""),"",$E2973*$G2973)</f>
      </c>
      <c r="I2973" s="15">
        <f>IF(AND($D2973="Out",$E2973&lt;&gt;"",$G2973&lt;&gt;""),$E2973*($G2973-IFERROR(INDEX('Products'!$E$6:$E$505,MATCH($B2973,'Products'!$A$6:$A$505,0)),0)),"")</f>
      </c>
      <c r="J2973" s="12"/>
    </row>
    <row r="2974" spans="1:10" x14ac:dyDescent="0.25">
      <c r="A2974" s="17"/>
      <c r="B2974" s="12"/>
      <c r="C2974" s="16">
        <f>IF($B2974="","",IFERROR(INDEX('Products'!$B$6:$B$505,MATCH($B2974,'Products'!$A$6:$A$505,0)),"Unknown code"))</f>
      </c>
      <c r="D2974" s="12"/>
      <c r="E2974" s="14"/>
      <c r="F2974" s="14"/>
      <c r="G2974" s="15">
        <f>IF(OR($B2974="",$D2974=""),"",IF($F2974&lt;&gt;"",$F2974,IFERROR(IF($D2974="In",INDEX('Products'!$E$6:$E$505,MATCH($B2974,'Products'!$A$6:$A$505,0)),INDEX('Products'!$F$6:$F$505,MATCH($B2974,'Products'!$A$6:$A$505,0))),"")))</f>
      </c>
      <c r="H2974" s="15">
        <f>IF(OR($E2974="",$G2974=""),"",$E2974*$G2974)</f>
      </c>
      <c r="I2974" s="15">
        <f>IF(AND($D2974="Out",$E2974&lt;&gt;"",$G2974&lt;&gt;""),$E2974*($G2974-IFERROR(INDEX('Products'!$E$6:$E$505,MATCH($B2974,'Products'!$A$6:$A$505,0)),0)),"")</f>
      </c>
      <c r="J2974" s="12"/>
    </row>
    <row r="2975" spans="1:10" x14ac:dyDescent="0.25">
      <c r="A2975" s="17"/>
      <c r="B2975" s="12"/>
      <c r="C2975" s="16">
        <f>IF($B2975="","",IFERROR(INDEX('Products'!$B$6:$B$505,MATCH($B2975,'Products'!$A$6:$A$505,0)),"Unknown code"))</f>
      </c>
      <c r="D2975" s="12"/>
      <c r="E2975" s="14"/>
      <c r="F2975" s="14"/>
      <c r="G2975" s="15">
        <f>IF(OR($B2975="",$D2975=""),"",IF($F2975&lt;&gt;"",$F2975,IFERROR(IF($D2975="In",INDEX('Products'!$E$6:$E$505,MATCH($B2975,'Products'!$A$6:$A$505,0)),INDEX('Products'!$F$6:$F$505,MATCH($B2975,'Products'!$A$6:$A$505,0))),"")))</f>
      </c>
      <c r="H2975" s="15">
        <f>IF(OR($E2975="",$G2975=""),"",$E2975*$G2975)</f>
      </c>
      <c r="I2975" s="15">
        <f>IF(AND($D2975="Out",$E2975&lt;&gt;"",$G2975&lt;&gt;""),$E2975*($G2975-IFERROR(INDEX('Products'!$E$6:$E$505,MATCH($B2975,'Products'!$A$6:$A$505,0)),0)),"")</f>
      </c>
      <c r="J2975" s="12"/>
    </row>
    <row r="2976" spans="1:10" x14ac:dyDescent="0.25">
      <c r="A2976" s="17"/>
      <c r="B2976" s="12"/>
      <c r="C2976" s="16">
        <f>IF($B2976="","",IFERROR(INDEX('Products'!$B$6:$B$505,MATCH($B2976,'Products'!$A$6:$A$505,0)),"Unknown code"))</f>
      </c>
      <c r="D2976" s="12"/>
      <c r="E2976" s="14"/>
      <c r="F2976" s="14"/>
      <c r="G2976" s="15">
        <f>IF(OR($B2976="",$D2976=""),"",IF($F2976&lt;&gt;"",$F2976,IFERROR(IF($D2976="In",INDEX('Products'!$E$6:$E$505,MATCH($B2976,'Products'!$A$6:$A$505,0)),INDEX('Products'!$F$6:$F$505,MATCH($B2976,'Products'!$A$6:$A$505,0))),"")))</f>
      </c>
      <c r="H2976" s="15">
        <f>IF(OR($E2976="",$G2976=""),"",$E2976*$G2976)</f>
      </c>
      <c r="I2976" s="15">
        <f>IF(AND($D2976="Out",$E2976&lt;&gt;"",$G2976&lt;&gt;""),$E2976*($G2976-IFERROR(INDEX('Products'!$E$6:$E$505,MATCH($B2976,'Products'!$A$6:$A$505,0)),0)),"")</f>
      </c>
      <c r="J2976" s="12"/>
    </row>
    <row r="2977" spans="1:10" x14ac:dyDescent="0.25">
      <c r="A2977" s="17"/>
      <c r="B2977" s="12"/>
      <c r="C2977" s="16">
        <f>IF($B2977="","",IFERROR(INDEX('Products'!$B$6:$B$505,MATCH($B2977,'Products'!$A$6:$A$505,0)),"Unknown code"))</f>
      </c>
      <c r="D2977" s="12"/>
      <c r="E2977" s="14"/>
      <c r="F2977" s="14"/>
      <c r="G2977" s="15">
        <f>IF(OR($B2977="",$D2977=""),"",IF($F2977&lt;&gt;"",$F2977,IFERROR(IF($D2977="In",INDEX('Products'!$E$6:$E$505,MATCH($B2977,'Products'!$A$6:$A$505,0)),INDEX('Products'!$F$6:$F$505,MATCH($B2977,'Products'!$A$6:$A$505,0))),"")))</f>
      </c>
      <c r="H2977" s="15">
        <f>IF(OR($E2977="",$G2977=""),"",$E2977*$G2977)</f>
      </c>
      <c r="I2977" s="15">
        <f>IF(AND($D2977="Out",$E2977&lt;&gt;"",$G2977&lt;&gt;""),$E2977*($G2977-IFERROR(INDEX('Products'!$E$6:$E$505,MATCH($B2977,'Products'!$A$6:$A$505,0)),0)),"")</f>
      </c>
      <c r="J2977" s="12"/>
    </row>
    <row r="2978" spans="1:10" x14ac:dyDescent="0.25">
      <c r="A2978" s="17"/>
      <c r="B2978" s="12"/>
      <c r="C2978" s="16">
        <f>IF($B2978="","",IFERROR(INDEX('Products'!$B$6:$B$505,MATCH($B2978,'Products'!$A$6:$A$505,0)),"Unknown code"))</f>
      </c>
      <c r="D2978" s="12"/>
      <c r="E2978" s="14"/>
      <c r="F2978" s="14"/>
      <c r="G2978" s="15">
        <f>IF(OR($B2978="",$D2978=""),"",IF($F2978&lt;&gt;"",$F2978,IFERROR(IF($D2978="In",INDEX('Products'!$E$6:$E$505,MATCH($B2978,'Products'!$A$6:$A$505,0)),INDEX('Products'!$F$6:$F$505,MATCH($B2978,'Products'!$A$6:$A$505,0))),"")))</f>
      </c>
      <c r="H2978" s="15">
        <f>IF(OR($E2978="",$G2978=""),"",$E2978*$G2978)</f>
      </c>
      <c r="I2978" s="15">
        <f>IF(AND($D2978="Out",$E2978&lt;&gt;"",$G2978&lt;&gt;""),$E2978*($G2978-IFERROR(INDEX('Products'!$E$6:$E$505,MATCH($B2978,'Products'!$A$6:$A$505,0)),0)),"")</f>
      </c>
      <c r="J2978" s="12"/>
    </row>
    <row r="2979" spans="1:10" x14ac:dyDescent="0.25">
      <c r="A2979" s="17"/>
      <c r="B2979" s="12"/>
      <c r="C2979" s="16">
        <f>IF($B2979="","",IFERROR(INDEX('Products'!$B$6:$B$505,MATCH($B2979,'Products'!$A$6:$A$505,0)),"Unknown code"))</f>
      </c>
      <c r="D2979" s="12"/>
      <c r="E2979" s="14"/>
      <c r="F2979" s="14"/>
      <c r="G2979" s="15">
        <f>IF(OR($B2979="",$D2979=""),"",IF($F2979&lt;&gt;"",$F2979,IFERROR(IF($D2979="In",INDEX('Products'!$E$6:$E$505,MATCH($B2979,'Products'!$A$6:$A$505,0)),INDEX('Products'!$F$6:$F$505,MATCH($B2979,'Products'!$A$6:$A$505,0))),"")))</f>
      </c>
      <c r="H2979" s="15">
        <f>IF(OR($E2979="",$G2979=""),"",$E2979*$G2979)</f>
      </c>
      <c r="I2979" s="15">
        <f>IF(AND($D2979="Out",$E2979&lt;&gt;"",$G2979&lt;&gt;""),$E2979*($G2979-IFERROR(INDEX('Products'!$E$6:$E$505,MATCH($B2979,'Products'!$A$6:$A$505,0)),0)),"")</f>
      </c>
      <c r="J2979" s="12"/>
    </row>
    <row r="2980" spans="1:10" x14ac:dyDescent="0.25">
      <c r="A2980" s="17"/>
      <c r="B2980" s="12"/>
      <c r="C2980" s="16">
        <f>IF($B2980="","",IFERROR(INDEX('Products'!$B$6:$B$505,MATCH($B2980,'Products'!$A$6:$A$505,0)),"Unknown code"))</f>
      </c>
      <c r="D2980" s="12"/>
      <c r="E2980" s="14"/>
      <c r="F2980" s="14"/>
      <c r="G2980" s="15">
        <f>IF(OR($B2980="",$D2980=""),"",IF($F2980&lt;&gt;"",$F2980,IFERROR(IF($D2980="In",INDEX('Products'!$E$6:$E$505,MATCH($B2980,'Products'!$A$6:$A$505,0)),INDEX('Products'!$F$6:$F$505,MATCH($B2980,'Products'!$A$6:$A$505,0))),"")))</f>
      </c>
      <c r="H2980" s="15">
        <f>IF(OR($E2980="",$G2980=""),"",$E2980*$G2980)</f>
      </c>
      <c r="I2980" s="15">
        <f>IF(AND($D2980="Out",$E2980&lt;&gt;"",$G2980&lt;&gt;""),$E2980*($G2980-IFERROR(INDEX('Products'!$E$6:$E$505,MATCH($B2980,'Products'!$A$6:$A$505,0)),0)),"")</f>
      </c>
      <c r="J2980" s="12"/>
    </row>
    <row r="2981" spans="1:10" x14ac:dyDescent="0.25">
      <c r="A2981" s="17"/>
      <c r="B2981" s="12"/>
      <c r="C2981" s="16">
        <f>IF($B2981="","",IFERROR(INDEX('Products'!$B$6:$B$505,MATCH($B2981,'Products'!$A$6:$A$505,0)),"Unknown code"))</f>
      </c>
      <c r="D2981" s="12"/>
      <c r="E2981" s="14"/>
      <c r="F2981" s="14"/>
      <c r="G2981" s="15">
        <f>IF(OR($B2981="",$D2981=""),"",IF($F2981&lt;&gt;"",$F2981,IFERROR(IF($D2981="In",INDEX('Products'!$E$6:$E$505,MATCH($B2981,'Products'!$A$6:$A$505,0)),INDEX('Products'!$F$6:$F$505,MATCH($B2981,'Products'!$A$6:$A$505,0))),"")))</f>
      </c>
      <c r="H2981" s="15">
        <f>IF(OR($E2981="",$G2981=""),"",$E2981*$G2981)</f>
      </c>
      <c r="I2981" s="15">
        <f>IF(AND($D2981="Out",$E2981&lt;&gt;"",$G2981&lt;&gt;""),$E2981*($G2981-IFERROR(INDEX('Products'!$E$6:$E$505,MATCH($B2981,'Products'!$A$6:$A$505,0)),0)),"")</f>
      </c>
      <c r="J2981" s="12"/>
    </row>
    <row r="2982" spans="1:10" x14ac:dyDescent="0.25">
      <c r="A2982" s="17"/>
      <c r="B2982" s="12"/>
      <c r="C2982" s="16">
        <f>IF($B2982="","",IFERROR(INDEX('Products'!$B$6:$B$505,MATCH($B2982,'Products'!$A$6:$A$505,0)),"Unknown code"))</f>
      </c>
      <c r="D2982" s="12"/>
      <c r="E2982" s="14"/>
      <c r="F2982" s="14"/>
      <c r="G2982" s="15">
        <f>IF(OR($B2982="",$D2982=""),"",IF($F2982&lt;&gt;"",$F2982,IFERROR(IF($D2982="In",INDEX('Products'!$E$6:$E$505,MATCH($B2982,'Products'!$A$6:$A$505,0)),INDEX('Products'!$F$6:$F$505,MATCH($B2982,'Products'!$A$6:$A$505,0))),"")))</f>
      </c>
      <c r="H2982" s="15">
        <f>IF(OR($E2982="",$G2982=""),"",$E2982*$G2982)</f>
      </c>
      <c r="I2982" s="15">
        <f>IF(AND($D2982="Out",$E2982&lt;&gt;"",$G2982&lt;&gt;""),$E2982*($G2982-IFERROR(INDEX('Products'!$E$6:$E$505,MATCH($B2982,'Products'!$A$6:$A$505,0)),0)),"")</f>
      </c>
      <c r="J2982" s="12"/>
    </row>
    <row r="2983" spans="1:10" x14ac:dyDescent="0.25">
      <c r="A2983" s="17"/>
      <c r="B2983" s="12"/>
      <c r="C2983" s="16">
        <f>IF($B2983="","",IFERROR(INDEX('Products'!$B$6:$B$505,MATCH($B2983,'Products'!$A$6:$A$505,0)),"Unknown code"))</f>
      </c>
      <c r="D2983" s="12"/>
      <c r="E2983" s="14"/>
      <c r="F2983" s="14"/>
      <c r="G2983" s="15">
        <f>IF(OR($B2983="",$D2983=""),"",IF($F2983&lt;&gt;"",$F2983,IFERROR(IF($D2983="In",INDEX('Products'!$E$6:$E$505,MATCH($B2983,'Products'!$A$6:$A$505,0)),INDEX('Products'!$F$6:$F$505,MATCH($B2983,'Products'!$A$6:$A$505,0))),"")))</f>
      </c>
      <c r="H2983" s="15">
        <f>IF(OR($E2983="",$G2983=""),"",$E2983*$G2983)</f>
      </c>
      <c r="I2983" s="15">
        <f>IF(AND($D2983="Out",$E2983&lt;&gt;"",$G2983&lt;&gt;""),$E2983*($G2983-IFERROR(INDEX('Products'!$E$6:$E$505,MATCH($B2983,'Products'!$A$6:$A$505,0)),0)),"")</f>
      </c>
      <c r="J2983" s="12"/>
    </row>
    <row r="2984" spans="1:10" x14ac:dyDescent="0.25">
      <c r="A2984" s="17"/>
      <c r="B2984" s="12"/>
      <c r="C2984" s="16">
        <f>IF($B2984="","",IFERROR(INDEX('Products'!$B$6:$B$505,MATCH($B2984,'Products'!$A$6:$A$505,0)),"Unknown code"))</f>
      </c>
      <c r="D2984" s="12"/>
      <c r="E2984" s="14"/>
      <c r="F2984" s="14"/>
      <c r="G2984" s="15">
        <f>IF(OR($B2984="",$D2984=""),"",IF($F2984&lt;&gt;"",$F2984,IFERROR(IF($D2984="In",INDEX('Products'!$E$6:$E$505,MATCH($B2984,'Products'!$A$6:$A$505,0)),INDEX('Products'!$F$6:$F$505,MATCH($B2984,'Products'!$A$6:$A$505,0))),"")))</f>
      </c>
      <c r="H2984" s="15">
        <f>IF(OR($E2984="",$G2984=""),"",$E2984*$G2984)</f>
      </c>
      <c r="I2984" s="15">
        <f>IF(AND($D2984="Out",$E2984&lt;&gt;"",$G2984&lt;&gt;""),$E2984*($G2984-IFERROR(INDEX('Products'!$E$6:$E$505,MATCH($B2984,'Products'!$A$6:$A$505,0)),0)),"")</f>
      </c>
      <c r="J2984" s="12"/>
    </row>
    <row r="2985" spans="1:10" x14ac:dyDescent="0.25">
      <c r="A2985" s="17"/>
      <c r="B2985" s="12"/>
      <c r="C2985" s="16">
        <f>IF($B2985="","",IFERROR(INDEX('Products'!$B$6:$B$505,MATCH($B2985,'Products'!$A$6:$A$505,0)),"Unknown code"))</f>
      </c>
      <c r="D2985" s="12"/>
      <c r="E2985" s="14"/>
      <c r="F2985" s="14"/>
      <c r="G2985" s="15">
        <f>IF(OR($B2985="",$D2985=""),"",IF($F2985&lt;&gt;"",$F2985,IFERROR(IF($D2985="In",INDEX('Products'!$E$6:$E$505,MATCH($B2985,'Products'!$A$6:$A$505,0)),INDEX('Products'!$F$6:$F$505,MATCH($B2985,'Products'!$A$6:$A$505,0))),"")))</f>
      </c>
      <c r="H2985" s="15">
        <f>IF(OR($E2985="",$G2985=""),"",$E2985*$G2985)</f>
      </c>
      <c r="I2985" s="15">
        <f>IF(AND($D2985="Out",$E2985&lt;&gt;"",$G2985&lt;&gt;""),$E2985*($G2985-IFERROR(INDEX('Products'!$E$6:$E$505,MATCH($B2985,'Products'!$A$6:$A$505,0)),0)),"")</f>
      </c>
      <c r="J2985" s="12"/>
    </row>
    <row r="2986" spans="1:10" x14ac:dyDescent="0.25">
      <c r="A2986" s="17"/>
      <c r="B2986" s="12"/>
      <c r="C2986" s="16">
        <f>IF($B2986="","",IFERROR(INDEX('Products'!$B$6:$B$505,MATCH($B2986,'Products'!$A$6:$A$505,0)),"Unknown code"))</f>
      </c>
      <c r="D2986" s="12"/>
      <c r="E2986" s="14"/>
      <c r="F2986" s="14"/>
      <c r="G2986" s="15">
        <f>IF(OR($B2986="",$D2986=""),"",IF($F2986&lt;&gt;"",$F2986,IFERROR(IF($D2986="In",INDEX('Products'!$E$6:$E$505,MATCH($B2986,'Products'!$A$6:$A$505,0)),INDEX('Products'!$F$6:$F$505,MATCH($B2986,'Products'!$A$6:$A$505,0))),"")))</f>
      </c>
      <c r="H2986" s="15">
        <f>IF(OR($E2986="",$G2986=""),"",$E2986*$G2986)</f>
      </c>
      <c r="I2986" s="15">
        <f>IF(AND($D2986="Out",$E2986&lt;&gt;"",$G2986&lt;&gt;""),$E2986*($G2986-IFERROR(INDEX('Products'!$E$6:$E$505,MATCH($B2986,'Products'!$A$6:$A$505,0)),0)),"")</f>
      </c>
      <c r="J2986" s="12"/>
    </row>
    <row r="2987" spans="1:10" x14ac:dyDescent="0.25">
      <c r="A2987" s="17"/>
      <c r="B2987" s="12"/>
      <c r="C2987" s="16">
        <f>IF($B2987="","",IFERROR(INDEX('Products'!$B$6:$B$505,MATCH($B2987,'Products'!$A$6:$A$505,0)),"Unknown code"))</f>
      </c>
      <c r="D2987" s="12"/>
      <c r="E2987" s="14"/>
      <c r="F2987" s="14"/>
      <c r="G2987" s="15">
        <f>IF(OR($B2987="",$D2987=""),"",IF($F2987&lt;&gt;"",$F2987,IFERROR(IF($D2987="In",INDEX('Products'!$E$6:$E$505,MATCH($B2987,'Products'!$A$6:$A$505,0)),INDEX('Products'!$F$6:$F$505,MATCH($B2987,'Products'!$A$6:$A$505,0))),"")))</f>
      </c>
      <c r="H2987" s="15">
        <f>IF(OR($E2987="",$G2987=""),"",$E2987*$G2987)</f>
      </c>
      <c r="I2987" s="15">
        <f>IF(AND($D2987="Out",$E2987&lt;&gt;"",$G2987&lt;&gt;""),$E2987*($G2987-IFERROR(INDEX('Products'!$E$6:$E$505,MATCH($B2987,'Products'!$A$6:$A$505,0)),0)),"")</f>
      </c>
      <c r="J2987" s="12"/>
    </row>
    <row r="2988" spans="1:10" x14ac:dyDescent="0.25">
      <c r="A2988" s="17"/>
      <c r="B2988" s="12"/>
      <c r="C2988" s="16">
        <f>IF($B2988="","",IFERROR(INDEX('Products'!$B$6:$B$505,MATCH($B2988,'Products'!$A$6:$A$505,0)),"Unknown code"))</f>
      </c>
      <c r="D2988" s="12"/>
      <c r="E2988" s="14"/>
      <c r="F2988" s="14"/>
      <c r="G2988" s="15">
        <f>IF(OR($B2988="",$D2988=""),"",IF($F2988&lt;&gt;"",$F2988,IFERROR(IF($D2988="In",INDEX('Products'!$E$6:$E$505,MATCH($B2988,'Products'!$A$6:$A$505,0)),INDEX('Products'!$F$6:$F$505,MATCH($B2988,'Products'!$A$6:$A$505,0))),"")))</f>
      </c>
      <c r="H2988" s="15">
        <f>IF(OR($E2988="",$G2988=""),"",$E2988*$G2988)</f>
      </c>
      <c r="I2988" s="15">
        <f>IF(AND($D2988="Out",$E2988&lt;&gt;"",$G2988&lt;&gt;""),$E2988*($G2988-IFERROR(INDEX('Products'!$E$6:$E$505,MATCH($B2988,'Products'!$A$6:$A$505,0)),0)),"")</f>
      </c>
      <c r="J2988" s="12"/>
    </row>
    <row r="2989" spans="1:10" x14ac:dyDescent="0.25">
      <c r="A2989" s="17"/>
      <c r="B2989" s="12"/>
      <c r="C2989" s="16">
        <f>IF($B2989="","",IFERROR(INDEX('Products'!$B$6:$B$505,MATCH($B2989,'Products'!$A$6:$A$505,0)),"Unknown code"))</f>
      </c>
      <c r="D2989" s="12"/>
      <c r="E2989" s="14"/>
      <c r="F2989" s="14"/>
      <c r="G2989" s="15">
        <f>IF(OR($B2989="",$D2989=""),"",IF($F2989&lt;&gt;"",$F2989,IFERROR(IF($D2989="In",INDEX('Products'!$E$6:$E$505,MATCH($B2989,'Products'!$A$6:$A$505,0)),INDEX('Products'!$F$6:$F$505,MATCH($B2989,'Products'!$A$6:$A$505,0))),"")))</f>
      </c>
      <c r="H2989" s="15">
        <f>IF(OR($E2989="",$G2989=""),"",$E2989*$G2989)</f>
      </c>
      <c r="I2989" s="15">
        <f>IF(AND($D2989="Out",$E2989&lt;&gt;"",$G2989&lt;&gt;""),$E2989*($G2989-IFERROR(INDEX('Products'!$E$6:$E$505,MATCH($B2989,'Products'!$A$6:$A$505,0)),0)),"")</f>
      </c>
      <c r="J2989" s="12"/>
    </row>
    <row r="2990" spans="1:10" x14ac:dyDescent="0.25">
      <c r="A2990" s="17"/>
      <c r="B2990" s="12"/>
      <c r="C2990" s="16">
        <f>IF($B2990="","",IFERROR(INDEX('Products'!$B$6:$B$505,MATCH($B2990,'Products'!$A$6:$A$505,0)),"Unknown code"))</f>
      </c>
      <c r="D2990" s="12"/>
      <c r="E2990" s="14"/>
      <c r="F2990" s="14"/>
      <c r="G2990" s="15">
        <f>IF(OR($B2990="",$D2990=""),"",IF($F2990&lt;&gt;"",$F2990,IFERROR(IF($D2990="In",INDEX('Products'!$E$6:$E$505,MATCH($B2990,'Products'!$A$6:$A$505,0)),INDEX('Products'!$F$6:$F$505,MATCH($B2990,'Products'!$A$6:$A$505,0))),"")))</f>
      </c>
      <c r="H2990" s="15">
        <f>IF(OR($E2990="",$G2990=""),"",$E2990*$G2990)</f>
      </c>
      <c r="I2990" s="15">
        <f>IF(AND($D2990="Out",$E2990&lt;&gt;"",$G2990&lt;&gt;""),$E2990*($G2990-IFERROR(INDEX('Products'!$E$6:$E$505,MATCH($B2990,'Products'!$A$6:$A$505,0)),0)),"")</f>
      </c>
      <c r="J2990" s="12"/>
    </row>
    <row r="2991" spans="1:10" x14ac:dyDescent="0.25">
      <c r="A2991" s="17"/>
      <c r="B2991" s="12"/>
      <c r="C2991" s="16">
        <f>IF($B2991="","",IFERROR(INDEX('Products'!$B$6:$B$505,MATCH($B2991,'Products'!$A$6:$A$505,0)),"Unknown code"))</f>
      </c>
      <c r="D2991" s="12"/>
      <c r="E2991" s="14"/>
      <c r="F2991" s="14"/>
      <c r="G2991" s="15">
        <f>IF(OR($B2991="",$D2991=""),"",IF($F2991&lt;&gt;"",$F2991,IFERROR(IF($D2991="In",INDEX('Products'!$E$6:$E$505,MATCH($B2991,'Products'!$A$6:$A$505,0)),INDEX('Products'!$F$6:$F$505,MATCH($B2991,'Products'!$A$6:$A$505,0))),"")))</f>
      </c>
      <c r="H2991" s="15">
        <f>IF(OR($E2991="",$G2991=""),"",$E2991*$G2991)</f>
      </c>
      <c r="I2991" s="15">
        <f>IF(AND($D2991="Out",$E2991&lt;&gt;"",$G2991&lt;&gt;""),$E2991*($G2991-IFERROR(INDEX('Products'!$E$6:$E$505,MATCH($B2991,'Products'!$A$6:$A$505,0)),0)),"")</f>
      </c>
      <c r="J2991" s="12"/>
    </row>
    <row r="2992" spans="1:10" x14ac:dyDescent="0.25">
      <c r="A2992" s="17"/>
      <c r="B2992" s="12"/>
      <c r="C2992" s="16">
        <f>IF($B2992="","",IFERROR(INDEX('Products'!$B$6:$B$505,MATCH($B2992,'Products'!$A$6:$A$505,0)),"Unknown code"))</f>
      </c>
      <c r="D2992" s="12"/>
      <c r="E2992" s="14"/>
      <c r="F2992" s="14"/>
      <c r="G2992" s="15">
        <f>IF(OR($B2992="",$D2992=""),"",IF($F2992&lt;&gt;"",$F2992,IFERROR(IF($D2992="In",INDEX('Products'!$E$6:$E$505,MATCH($B2992,'Products'!$A$6:$A$505,0)),INDEX('Products'!$F$6:$F$505,MATCH($B2992,'Products'!$A$6:$A$505,0))),"")))</f>
      </c>
      <c r="H2992" s="15">
        <f>IF(OR($E2992="",$G2992=""),"",$E2992*$G2992)</f>
      </c>
      <c r="I2992" s="15">
        <f>IF(AND($D2992="Out",$E2992&lt;&gt;"",$G2992&lt;&gt;""),$E2992*($G2992-IFERROR(INDEX('Products'!$E$6:$E$505,MATCH($B2992,'Products'!$A$6:$A$505,0)),0)),"")</f>
      </c>
      <c r="J2992" s="12"/>
    </row>
    <row r="2993" spans="1:10" x14ac:dyDescent="0.25">
      <c r="A2993" s="17"/>
      <c r="B2993" s="12"/>
      <c r="C2993" s="16">
        <f>IF($B2993="","",IFERROR(INDEX('Products'!$B$6:$B$505,MATCH($B2993,'Products'!$A$6:$A$505,0)),"Unknown code"))</f>
      </c>
      <c r="D2993" s="12"/>
      <c r="E2993" s="14"/>
      <c r="F2993" s="14"/>
      <c r="G2993" s="15">
        <f>IF(OR($B2993="",$D2993=""),"",IF($F2993&lt;&gt;"",$F2993,IFERROR(IF($D2993="In",INDEX('Products'!$E$6:$E$505,MATCH($B2993,'Products'!$A$6:$A$505,0)),INDEX('Products'!$F$6:$F$505,MATCH($B2993,'Products'!$A$6:$A$505,0))),"")))</f>
      </c>
      <c r="H2993" s="15">
        <f>IF(OR($E2993="",$G2993=""),"",$E2993*$G2993)</f>
      </c>
      <c r="I2993" s="15">
        <f>IF(AND($D2993="Out",$E2993&lt;&gt;"",$G2993&lt;&gt;""),$E2993*($G2993-IFERROR(INDEX('Products'!$E$6:$E$505,MATCH($B2993,'Products'!$A$6:$A$505,0)),0)),"")</f>
      </c>
      <c r="J2993" s="12"/>
    </row>
    <row r="2994" spans="1:10" x14ac:dyDescent="0.25">
      <c r="A2994" s="17"/>
      <c r="B2994" s="12"/>
      <c r="C2994" s="16">
        <f>IF($B2994="","",IFERROR(INDEX('Products'!$B$6:$B$505,MATCH($B2994,'Products'!$A$6:$A$505,0)),"Unknown code"))</f>
      </c>
      <c r="D2994" s="12"/>
      <c r="E2994" s="14"/>
      <c r="F2994" s="14"/>
      <c r="G2994" s="15">
        <f>IF(OR($B2994="",$D2994=""),"",IF($F2994&lt;&gt;"",$F2994,IFERROR(IF($D2994="In",INDEX('Products'!$E$6:$E$505,MATCH($B2994,'Products'!$A$6:$A$505,0)),INDEX('Products'!$F$6:$F$505,MATCH($B2994,'Products'!$A$6:$A$505,0))),"")))</f>
      </c>
      <c r="H2994" s="15">
        <f>IF(OR($E2994="",$G2994=""),"",$E2994*$G2994)</f>
      </c>
      <c r="I2994" s="15">
        <f>IF(AND($D2994="Out",$E2994&lt;&gt;"",$G2994&lt;&gt;""),$E2994*($G2994-IFERROR(INDEX('Products'!$E$6:$E$505,MATCH($B2994,'Products'!$A$6:$A$505,0)),0)),"")</f>
      </c>
      <c r="J2994" s="12"/>
    </row>
    <row r="2995" spans="1:10" x14ac:dyDescent="0.25">
      <c r="A2995" s="17"/>
      <c r="B2995" s="12"/>
      <c r="C2995" s="16">
        <f>IF($B2995="","",IFERROR(INDEX('Products'!$B$6:$B$505,MATCH($B2995,'Products'!$A$6:$A$505,0)),"Unknown code"))</f>
      </c>
      <c r="D2995" s="12"/>
      <c r="E2995" s="14"/>
      <c r="F2995" s="14"/>
      <c r="G2995" s="15">
        <f>IF(OR($B2995="",$D2995=""),"",IF($F2995&lt;&gt;"",$F2995,IFERROR(IF($D2995="In",INDEX('Products'!$E$6:$E$505,MATCH($B2995,'Products'!$A$6:$A$505,0)),INDEX('Products'!$F$6:$F$505,MATCH($B2995,'Products'!$A$6:$A$505,0))),"")))</f>
      </c>
      <c r="H2995" s="15">
        <f>IF(OR($E2995="",$G2995=""),"",$E2995*$G2995)</f>
      </c>
      <c r="I2995" s="15">
        <f>IF(AND($D2995="Out",$E2995&lt;&gt;"",$G2995&lt;&gt;""),$E2995*($G2995-IFERROR(INDEX('Products'!$E$6:$E$505,MATCH($B2995,'Products'!$A$6:$A$505,0)),0)),"")</f>
      </c>
      <c r="J2995" s="12"/>
    </row>
    <row r="2996" spans="1:10" x14ac:dyDescent="0.25">
      <c r="A2996" s="17"/>
      <c r="B2996" s="12"/>
      <c r="C2996" s="16">
        <f>IF($B2996="","",IFERROR(INDEX('Products'!$B$6:$B$505,MATCH($B2996,'Products'!$A$6:$A$505,0)),"Unknown code"))</f>
      </c>
      <c r="D2996" s="12"/>
      <c r="E2996" s="14"/>
      <c r="F2996" s="14"/>
      <c r="G2996" s="15">
        <f>IF(OR($B2996="",$D2996=""),"",IF($F2996&lt;&gt;"",$F2996,IFERROR(IF($D2996="In",INDEX('Products'!$E$6:$E$505,MATCH($B2996,'Products'!$A$6:$A$505,0)),INDEX('Products'!$F$6:$F$505,MATCH($B2996,'Products'!$A$6:$A$505,0))),"")))</f>
      </c>
      <c r="H2996" s="15">
        <f>IF(OR($E2996="",$G2996=""),"",$E2996*$G2996)</f>
      </c>
      <c r="I2996" s="15">
        <f>IF(AND($D2996="Out",$E2996&lt;&gt;"",$G2996&lt;&gt;""),$E2996*($G2996-IFERROR(INDEX('Products'!$E$6:$E$505,MATCH($B2996,'Products'!$A$6:$A$505,0)),0)),"")</f>
      </c>
      <c r="J2996" s="12"/>
    </row>
    <row r="2997" spans="1:10" x14ac:dyDescent="0.25">
      <c r="A2997" s="17"/>
      <c r="B2997" s="12"/>
      <c r="C2997" s="16">
        <f>IF($B2997="","",IFERROR(INDEX('Products'!$B$6:$B$505,MATCH($B2997,'Products'!$A$6:$A$505,0)),"Unknown code"))</f>
      </c>
      <c r="D2997" s="12"/>
      <c r="E2997" s="14"/>
      <c r="F2997" s="14"/>
      <c r="G2997" s="15">
        <f>IF(OR($B2997="",$D2997=""),"",IF($F2997&lt;&gt;"",$F2997,IFERROR(IF($D2997="In",INDEX('Products'!$E$6:$E$505,MATCH($B2997,'Products'!$A$6:$A$505,0)),INDEX('Products'!$F$6:$F$505,MATCH($B2997,'Products'!$A$6:$A$505,0))),"")))</f>
      </c>
      <c r="H2997" s="15">
        <f>IF(OR($E2997="",$G2997=""),"",$E2997*$G2997)</f>
      </c>
      <c r="I2997" s="15">
        <f>IF(AND($D2997="Out",$E2997&lt;&gt;"",$G2997&lt;&gt;""),$E2997*($G2997-IFERROR(INDEX('Products'!$E$6:$E$505,MATCH($B2997,'Products'!$A$6:$A$505,0)),0)),"")</f>
      </c>
      <c r="J2997" s="12"/>
    </row>
    <row r="2998" spans="1:10" x14ac:dyDescent="0.25">
      <c r="A2998" s="17"/>
      <c r="B2998" s="12"/>
      <c r="C2998" s="16">
        <f>IF($B2998="","",IFERROR(INDEX('Products'!$B$6:$B$505,MATCH($B2998,'Products'!$A$6:$A$505,0)),"Unknown code"))</f>
      </c>
      <c r="D2998" s="12"/>
      <c r="E2998" s="14"/>
      <c r="F2998" s="14"/>
      <c r="G2998" s="15">
        <f>IF(OR($B2998="",$D2998=""),"",IF($F2998&lt;&gt;"",$F2998,IFERROR(IF($D2998="In",INDEX('Products'!$E$6:$E$505,MATCH($B2998,'Products'!$A$6:$A$505,0)),INDEX('Products'!$F$6:$F$505,MATCH($B2998,'Products'!$A$6:$A$505,0))),"")))</f>
      </c>
      <c r="H2998" s="15">
        <f>IF(OR($E2998="",$G2998=""),"",$E2998*$G2998)</f>
      </c>
      <c r="I2998" s="15">
        <f>IF(AND($D2998="Out",$E2998&lt;&gt;"",$G2998&lt;&gt;""),$E2998*($G2998-IFERROR(INDEX('Products'!$E$6:$E$505,MATCH($B2998,'Products'!$A$6:$A$505,0)),0)),"")</f>
      </c>
      <c r="J2998" s="12"/>
    </row>
    <row r="2999" spans="1:10" x14ac:dyDescent="0.25">
      <c r="A2999" s="17"/>
      <c r="B2999" s="12"/>
      <c r="C2999" s="16">
        <f>IF($B2999="","",IFERROR(INDEX('Products'!$B$6:$B$505,MATCH($B2999,'Products'!$A$6:$A$505,0)),"Unknown code"))</f>
      </c>
      <c r="D2999" s="12"/>
      <c r="E2999" s="14"/>
      <c r="F2999" s="14"/>
      <c r="G2999" s="15">
        <f>IF(OR($B2999="",$D2999=""),"",IF($F2999&lt;&gt;"",$F2999,IFERROR(IF($D2999="In",INDEX('Products'!$E$6:$E$505,MATCH($B2999,'Products'!$A$6:$A$505,0)),INDEX('Products'!$F$6:$F$505,MATCH($B2999,'Products'!$A$6:$A$505,0))),"")))</f>
      </c>
      <c r="H2999" s="15">
        <f>IF(OR($E2999="",$G2999=""),"",$E2999*$G2999)</f>
      </c>
      <c r="I2999" s="15">
        <f>IF(AND($D2999="Out",$E2999&lt;&gt;"",$G2999&lt;&gt;""),$E2999*($G2999-IFERROR(INDEX('Products'!$E$6:$E$505,MATCH($B2999,'Products'!$A$6:$A$505,0)),0)),"")</f>
      </c>
      <c r="J2999" s="12"/>
    </row>
    <row r="3000" spans="1:10" x14ac:dyDescent="0.25">
      <c r="A3000" s="17"/>
      <c r="B3000" s="12"/>
      <c r="C3000" s="16">
        <f>IF($B3000="","",IFERROR(INDEX('Products'!$B$6:$B$505,MATCH($B3000,'Products'!$A$6:$A$505,0)),"Unknown code"))</f>
      </c>
      <c r="D3000" s="12"/>
      <c r="E3000" s="14"/>
      <c r="F3000" s="14"/>
      <c r="G3000" s="15">
        <f>IF(OR($B3000="",$D3000=""),"",IF($F3000&lt;&gt;"",$F3000,IFERROR(IF($D3000="In",INDEX('Products'!$E$6:$E$505,MATCH($B3000,'Products'!$A$6:$A$505,0)),INDEX('Products'!$F$6:$F$505,MATCH($B3000,'Products'!$A$6:$A$505,0))),"")))</f>
      </c>
      <c r="H3000" s="15">
        <f>IF(OR($E3000="",$G3000=""),"",$E3000*$G3000)</f>
      </c>
      <c r="I3000" s="15">
        <f>IF(AND($D3000="Out",$E3000&lt;&gt;"",$G3000&lt;&gt;""),$E3000*($G3000-IFERROR(INDEX('Products'!$E$6:$E$505,MATCH($B3000,'Products'!$A$6:$A$505,0)),0)),"")</f>
      </c>
      <c r="J3000" s="12"/>
    </row>
    <row r="3001" spans="1:10" x14ac:dyDescent="0.25">
      <c r="A3001" s="17"/>
      <c r="B3001" s="12"/>
      <c r="C3001" s="16">
        <f>IF($B3001="","",IFERROR(INDEX('Products'!$B$6:$B$505,MATCH($B3001,'Products'!$A$6:$A$505,0)),"Unknown code"))</f>
      </c>
      <c r="D3001" s="12"/>
      <c r="E3001" s="14"/>
      <c r="F3001" s="14"/>
      <c r="G3001" s="15">
        <f>IF(OR($B3001="",$D3001=""),"",IF($F3001&lt;&gt;"",$F3001,IFERROR(IF($D3001="In",INDEX('Products'!$E$6:$E$505,MATCH($B3001,'Products'!$A$6:$A$505,0)),INDEX('Products'!$F$6:$F$505,MATCH($B3001,'Products'!$A$6:$A$505,0))),"")))</f>
      </c>
      <c r="H3001" s="15">
        <f>IF(OR($E3001="",$G3001=""),"",$E3001*$G3001)</f>
      </c>
      <c r="I3001" s="15">
        <f>IF(AND($D3001="Out",$E3001&lt;&gt;"",$G3001&lt;&gt;""),$E3001*($G3001-IFERROR(INDEX('Products'!$E$6:$E$505,MATCH($B3001,'Products'!$A$6:$A$505,0)),0)),"")</f>
      </c>
      <c r="J3001" s="12"/>
    </row>
    <row r="3002" spans="1:10" x14ac:dyDescent="0.25">
      <c r="A3002" s="17"/>
      <c r="B3002" s="12"/>
      <c r="C3002" s="16">
        <f>IF($B3002="","",IFERROR(INDEX('Products'!$B$6:$B$505,MATCH($B3002,'Products'!$A$6:$A$505,0)),"Unknown code"))</f>
      </c>
      <c r="D3002" s="12"/>
      <c r="E3002" s="14"/>
      <c r="F3002" s="14"/>
      <c r="G3002" s="15">
        <f>IF(OR($B3002="",$D3002=""),"",IF($F3002&lt;&gt;"",$F3002,IFERROR(IF($D3002="In",INDEX('Products'!$E$6:$E$505,MATCH($B3002,'Products'!$A$6:$A$505,0)),INDEX('Products'!$F$6:$F$505,MATCH($B3002,'Products'!$A$6:$A$505,0))),"")))</f>
      </c>
      <c r="H3002" s="15">
        <f>IF(OR($E3002="",$G3002=""),"",$E3002*$G3002)</f>
      </c>
      <c r="I3002" s="15">
        <f>IF(AND($D3002="Out",$E3002&lt;&gt;"",$G3002&lt;&gt;""),$E3002*($G3002-IFERROR(INDEX('Products'!$E$6:$E$505,MATCH($B3002,'Products'!$A$6:$A$505,0)),0)),"")</f>
      </c>
      <c r="J3002" s="12"/>
    </row>
    <row r="3003" spans="1:10" x14ac:dyDescent="0.25">
      <c r="A3003" s="17"/>
      <c r="B3003" s="12"/>
      <c r="C3003" s="16">
        <f>IF($B3003="","",IFERROR(INDEX('Products'!$B$6:$B$505,MATCH($B3003,'Products'!$A$6:$A$505,0)),"Unknown code"))</f>
      </c>
      <c r="D3003" s="12"/>
      <c r="E3003" s="14"/>
      <c r="F3003" s="14"/>
      <c r="G3003" s="15">
        <f>IF(OR($B3003="",$D3003=""),"",IF($F3003&lt;&gt;"",$F3003,IFERROR(IF($D3003="In",INDEX('Products'!$E$6:$E$505,MATCH($B3003,'Products'!$A$6:$A$505,0)),INDEX('Products'!$F$6:$F$505,MATCH($B3003,'Products'!$A$6:$A$505,0))),"")))</f>
      </c>
      <c r="H3003" s="15">
        <f>IF(OR($E3003="",$G3003=""),"",$E3003*$G3003)</f>
      </c>
      <c r="I3003" s="15">
        <f>IF(AND($D3003="Out",$E3003&lt;&gt;"",$G3003&lt;&gt;""),$E3003*($G3003-IFERROR(INDEX('Products'!$E$6:$E$505,MATCH($B3003,'Products'!$A$6:$A$505,0)),0)),"")</f>
      </c>
      <c r="J3003" s="12"/>
    </row>
    <row r="3004" spans="1:10" x14ac:dyDescent="0.25">
      <c r="A3004" s="17"/>
      <c r="B3004" s="12"/>
      <c r="C3004" s="16">
        <f>IF($B3004="","",IFERROR(INDEX('Products'!$B$6:$B$505,MATCH($B3004,'Products'!$A$6:$A$505,0)),"Unknown code"))</f>
      </c>
      <c r="D3004" s="12"/>
      <c r="E3004" s="14"/>
      <c r="F3004" s="14"/>
      <c r="G3004" s="15">
        <f>IF(OR($B3004="",$D3004=""),"",IF($F3004&lt;&gt;"",$F3004,IFERROR(IF($D3004="In",INDEX('Products'!$E$6:$E$505,MATCH($B3004,'Products'!$A$6:$A$505,0)),INDEX('Products'!$F$6:$F$505,MATCH($B3004,'Products'!$A$6:$A$505,0))),"")))</f>
      </c>
      <c r="H3004" s="15">
        <f>IF(OR($E3004="",$G3004=""),"",$E3004*$G3004)</f>
      </c>
      <c r="I3004" s="15">
        <f>IF(AND($D3004="Out",$E3004&lt;&gt;"",$G3004&lt;&gt;""),$E3004*($G3004-IFERROR(INDEX('Products'!$E$6:$E$505,MATCH($B3004,'Products'!$A$6:$A$505,0)),0)),"")</f>
      </c>
      <c r="J3004" s="12"/>
    </row>
    <row r="3005" spans="1:10" x14ac:dyDescent="0.25">
      <c r="A3005" s="17"/>
      <c r="B3005" s="12"/>
      <c r="C3005" s="16">
        <f>IF($B3005="","",IFERROR(INDEX('Products'!$B$6:$B$505,MATCH($B3005,'Products'!$A$6:$A$505,0)),"Unknown code"))</f>
      </c>
      <c r="D3005" s="12"/>
      <c r="E3005" s="14"/>
      <c r="F3005" s="14"/>
      <c r="G3005" s="15">
        <f>IF(OR($B3005="",$D3005=""),"",IF($F3005&lt;&gt;"",$F3005,IFERROR(IF($D3005="In",INDEX('Products'!$E$6:$E$505,MATCH($B3005,'Products'!$A$6:$A$505,0)),INDEX('Products'!$F$6:$F$505,MATCH($B3005,'Products'!$A$6:$A$505,0))),"")))</f>
      </c>
      <c r="H3005" s="15">
        <f>IF(OR($E3005="",$G3005=""),"",$E3005*$G3005)</f>
      </c>
      <c r="I3005" s="15">
        <f>IF(AND($D3005="Out",$E3005&lt;&gt;"",$G3005&lt;&gt;""),$E3005*($G3005-IFERROR(INDEX('Products'!$E$6:$E$505,MATCH($B3005,'Products'!$A$6:$A$505,0)),0)),"")</f>
      </c>
      <c r="J3005" s="12"/>
    </row>
  </sheetData>
  <sheetProtection sheet="1" formatColumns="0" formatRows="0" autoFilter="0" algorithmName="SHA-512" hashValue="9WRmxFosfEvYTAC1T3oQ5O0qx5FIy94KvlBsC1AnFctOx9wnPdzyVWAS1JxrA7Oacnbuhm3sYynR2udcdNZKWA==" saltValue="HlM1n5zADQ6GOD1znnPJMw==" spinCount="100000" objects="1" scenarios="1"/>
  <autoFilter ref="A5:J5"/>
  <conditionalFormatting sqref="C6:C3005">
    <cfRule type="cellIs" dxfId="5" priority="1" operator="equal">
      <formula>"Unknown code"</formula>
    </cfRule>
  </conditionalFormatting>
  <conditionalFormatting sqref="D6:D3005">
    <cfRule type="cellIs" dxfId="6" priority="1" operator="equal">
      <formula>"In"</formula>
    </cfRule>
    <cfRule type="cellIs" dxfId="7" priority="2" operator="equal">
      <formula>"Out"</formula>
    </cfRule>
  </conditionalFormatting>
  <dataValidations count="8">
    <dataValidation type="date" operator="greaterThan" allowBlank="1" showErrorMessage="1" sqref="A10:A3005">
      <formula1>36526</formula1>
    </dataValidation>
    <dataValidation type="date" operator="greaterThan" allowBlank="1" showErrorMessage="1" sqref="A6:A3005">
      <formula1>36526</formula1>
    </dataValidation>
    <dataValidation type="list" allowBlank="1" showErrorMessage="1" sqref="B10:B3005">
      <formula1>'Products'!$A$6:$A$505</formula1>
    </dataValidation>
    <dataValidation type="list" allowBlank="1" showErrorMessage="1" sqref="B6:B3005">
      <formula1>'Products'!$A$6:$A$505</formula1>
    </dataValidation>
    <dataValidation type="list" allowBlank="1" showErrorMessage="1" sqref="D10:D3005">
      <formula1>"In,Out"</formula1>
    </dataValidation>
    <dataValidation type="list" allowBlank="1" showErrorMessage="1" sqref="D6:D3005">
      <formula1>"In,Out"</formula1>
    </dataValidation>
    <dataValidation type="decimal" operator="greaterThanOrEqual" allowBlank="1" showErrorMessage="1" sqref="E10:F3005">
      <formula1>0</formula1>
    </dataValidation>
    <dataValidation type="decimal" operator="greaterThanOrEqual" allowBlank="1" showErrorMessage="1" sqref="E6:F3005">
      <formula1>0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H2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18" customWidth="1"/>
    <col min="4" max="4" width="3" customWidth="1"/>
    <col min="5" max="5" width="14" customWidth="1"/>
    <col min="6" max="8" width="15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'Settings'!$C$6</f>
      </c>
    </row>
    <row r="3" ht="16" customHeight="1" spans="3:3" x14ac:dyDescent="0.25">
      <c r="C3" s="3" t="s">
        <v>2</v>
      </c>
    </row>
    <row r="4" ht="5" customHeight="1" spans="1:8" x14ac:dyDescent="0.25">
      <c r="A4" s="4"/>
      <c r="B4" s="4"/>
      <c r="C4" s="4"/>
      <c r="D4" s="4"/>
      <c r="E4" s="4"/>
      <c r="F4" s="4"/>
      <c r="G4" s="4"/>
      <c r="H4" s="4"/>
    </row>
    <row r="6" ht="22" customHeight="1" spans="2:5" x14ac:dyDescent="0.25">
      <c r="B6" s="18" t="s">
        <v>71</v>
      </c>
      <c r="E6" s="18" t="s">
        <v>72</v>
      </c>
    </row>
    <row r="7" ht="32" customHeight="1" spans="2:8" x14ac:dyDescent="0.25">
      <c r="B7" s="19" t="s">
        <v>73</v>
      </c>
      <c r="C7" s="20">
        <f>COUNTA('Products'!$A$6:$A$505)</f>
      </c>
      <c r="E7" s="10" t="s">
        <v>74</v>
      </c>
      <c r="F7" s="10" t="s">
        <v>75</v>
      </c>
      <c r="G7" s="10" t="s">
        <v>76</v>
      </c>
      <c r="H7" s="10" t="s">
        <v>77</v>
      </c>
    </row>
    <row r="8" ht="24" customHeight="1" spans="2:8" x14ac:dyDescent="0.25">
      <c r="B8" s="19" t="s">
        <v>78</v>
      </c>
      <c r="C8" s="21">
        <f>SUM('Products'!$L$6:$L$505)</f>
      </c>
      <c r="E8" s="11" t="s">
        <v>79</v>
      </c>
      <c r="F8" s="15">
        <f>SUMIFS('Movements'!$H$6:$H$3005,'Movements'!$D$6:$D$3005,"Out",'Movements'!$A$6:$A$3005,"&gt;="&amp;DATE('Settings'!$C$7,1,1),'Movements'!$A$6:$A$3005,"&lt;="&amp;EOMONTH(DATE('Settings'!$C$7,1,1),0))</f>
      </c>
      <c r="G8" s="15">
        <f>SUMIFS('Movements'!$H$6:$H$3005,'Movements'!$D$6:$D$3005,"In",'Movements'!$A$6:$A$3005,"&gt;="&amp;DATE('Settings'!$C$7,1,1),'Movements'!$A$6:$A$3005,"&lt;="&amp;EOMONTH(DATE('Settings'!$C$7,1,1),0))</f>
      </c>
      <c r="H8" s="15">
        <f>SUMIFS('Movements'!$I$6:$I$3005,'Movements'!$A$6:$A$3005,"&gt;="&amp;DATE('Settings'!$C$7,1,1),'Movements'!$A$6:$A$3005,"&lt;="&amp;EOMONTH(DATE('Settings'!$C$7,1,1),0))</f>
      </c>
    </row>
    <row r="9" ht="24" customHeight="1" spans="2:8" x14ac:dyDescent="0.25">
      <c r="B9" s="19" t="s">
        <v>80</v>
      </c>
      <c r="C9" s="22">
        <f>SUMPRODUCT('Products'!$K$6:$K$505,'Products'!$F$6:$F$505)</f>
      </c>
      <c r="E9" s="11" t="s">
        <v>81</v>
      </c>
      <c r="F9" s="15">
        <f>SUMIFS('Movements'!$H$6:$H$3005,'Movements'!$D$6:$D$3005,"Out",'Movements'!$A$6:$A$3005,"&gt;="&amp;DATE('Settings'!$C$7,2,1),'Movements'!$A$6:$A$3005,"&lt;="&amp;EOMONTH(DATE('Settings'!$C$7,2,1),0))</f>
      </c>
      <c r="G9" s="15">
        <f>SUMIFS('Movements'!$H$6:$H$3005,'Movements'!$D$6:$D$3005,"In",'Movements'!$A$6:$A$3005,"&gt;="&amp;DATE('Settings'!$C$7,2,1),'Movements'!$A$6:$A$3005,"&lt;="&amp;EOMONTH(DATE('Settings'!$C$7,2,1),0))</f>
      </c>
      <c r="H9" s="15">
        <f>SUMIFS('Movements'!$I$6:$I$3005,'Movements'!$A$6:$A$3005,"&gt;="&amp;DATE('Settings'!$C$7,2,1),'Movements'!$A$6:$A$3005,"&lt;="&amp;EOMONTH(DATE('Settings'!$C$7,2,1),0))</f>
      </c>
    </row>
    <row r="10" ht="24" customHeight="1" spans="2:8" x14ac:dyDescent="0.25">
      <c r="B10" s="19" t="s">
        <v>82</v>
      </c>
      <c r="C10" s="20">
        <f>COUNTIF('Products'!$N$6:$N$505,"Reorder")</f>
      </c>
      <c r="E10" s="11" t="s">
        <v>83</v>
      </c>
      <c r="F10" s="15">
        <f>SUMIFS('Movements'!$H$6:$H$3005,'Movements'!$D$6:$D$3005,"Out",'Movements'!$A$6:$A$3005,"&gt;="&amp;DATE('Settings'!$C$7,3,1),'Movements'!$A$6:$A$3005,"&lt;="&amp;EOMONTH(DATE('Settings'!$C$7,3,1),0))</f>
      </c>
      <c r="G10" s="15">
        <f>SUMIFS('Movements'!$H$6:$H$3005,'Movements'!$D$6:$D$3005,"In",'Movements'!$A$6:$A$3005,"&gt;="&amp;DATE('Settings'!$C$7,3,1),'Movements'!$A$6:$A$3005,"&lt;="&amp;EOMONTH(DATE('Settings'!$C$7,3,1),0))</f>
      </c>
      <c r="H10" s="15">
        <f>SUMIFS('Movements'!$I$6:$I$3005,'Movements'!$A$6:$A$3005,"&gt;="&amp;DATE('Settings'!$C$7,3,1),'Movements'!$A$6:$A$3005,"&lt;="&amp;EOMONTH(DATE('Settings'!$C$7,3,1),0))</f>
      </c>
    </row>
    <row r="11" ht="24" customHeight="1" spans="2:8" x14ac:dyDescent="0.25">
      <c r="B11" s="19" t="s">
        <v>84</v>
      </c>
      <c r="C11" s="20">
        <f>COUNTIF('Products'!$N$6:$N$505,"Out of stock")</f>
      </c>
      <c r="E11" s="11" t="s">
        <v>85</v>
      </c>
      <c r="F11" s="15">
        <f>SUMIFS('Movements'!$H$6:$H$3005,'Movements'!$D$6:$D$3005,"Out",'Movements'!$A$6:$A$3005,"&gt;="&amp;DATE('Settings'!$C$7,4,1),'Movements'!$A$6:$A$3005,"&lt;="&amp;EOMONTH(DATE('Settings'!$C$7,4,1),0))</f>
      </c>
      <c r="G11" s="15">
        <f>SUMIFS('Movements'!$H$6:$H$3005,'Movements'!$D$6:$D$3005,"In",'Movements'!$A$6:$A$3005,"&gt;="&amp;DATE('Settings'!$C$7,4,1),'Movements'!$A$6:$A$3005,"&lt;="&amp;EOMONTH(DATE('Settings'!$C$7,4,1),0))</f>
      </c>
      <c r="H11" s="15">
        <f>SUMIFS('Movements'!$I$6:$I$3005,'Movements'!$A$6:$A$3005,"&gt;="&amp;DATE('Settings'!$C$7,4,1),'Movements'!$A$6:$A$3005,"&lt;="&amp;EOMONTH(DATE('Settings'!$C$7,4,1),0))</f>
      </c>
    </row>
    <row r="12" spans="5:8" x14ac:dyDescent="0.25">
      <c r="E12" s="11" t="s">
        <v>86</v>
      </c>
      <c r="F12" s="15">
        <f>SUMIFS('Movements'!$H$6:$H$3005,'Movements'!$D$6:$D$3005,"Out",'Movements'!$A$6:$A$3005,"&gt;="&amp;DATE('Settings'!$C$7,5,1),'Movements'!$A$6:$A$3005,"&lt;="&amp;EOMONTH(DATE('Settings'!$C$7,5,1),0))</f>
      </c>
      <c r="G12" s="15">
        <f>SUMIFS('Movements'!$H$6:$H$3005,'Movements'!$D$6:$D$3005,"In",'Movements'!$A$6:$A$3005,"&gt;="&amp;DATE('Settings'!$C$7,5,1),'Movements'!$A$6:$A$3005,"&lt;="&amp;EOMONTH(DATE('Settings'!$C$7,5,1),0))</f>
      </c>
      <c r="H12" s="15">
        <f>SUMIFS('Movements'!$I$6:$I$3005,'Movements'!$A$6:$A$3005,"&gt;="&amp;DATE('Settings'!$C$7,5,1),'Movements'!$A$6:$A$3005,"&lt;="&amp;EOMONTH(DATE('Settings'!$C$7,5,1),0))</f>
      </c>
    </row>
    <row r="13" ht="22" customHeight="1" spans="2:8" x14ac:dyDescent="0.25">
      <c r="B13" s="18" t="s">
        <v>87</v>
      </c>
      <c r="E13" s="11" t="s">
        <v>88</v>
      </c>
      <c r="F13" s="15">
        <f>SUMIFS('Movements'!$H$6:$H$3005,'Movements'!$D$6:$D$3005,"Out",'Movements'!$A$6:$A$3005,"&gt;="&amp;DATE('Settings'!$C$7,6,1),'Movements'!$A$6:$A$3005,"&lt;="&amp;EOMONTH(DATE('Settings'!$C$7,6,1),0))</f>
      </c>
      <c r="G13" s="15">
        <f>SUMIFS('Movements'!$H$6:$H$3005,'Movements'!$D$6:$D$3005,"In",'Movements'!$A$6:$A$3005,"&gt;="&amp;DATE('Settings'!$C$7,6,1),'Movements'!$A$6:$A$3005,"&lt;="&amp;EOMONTH(DATE('Settings'!$C$7,6,1),0))</f>
      </c>
      <c r="H13" s="15">
        <f>SUMIFS('Movements'!$I$6:$I$3005,'Movements'!$A$6:$A$3005,"&gt;="&amp;DATE('Settings'!$C$7,6,1),'Movements'!$A$6:$A$3005,"&lt;="&amp;EOMONTH(DATE('Settings'!$C$7,6,1),0))</f>
      </c>
    </row>
    <row r="14" spans="2:8" x14ac:dyDescent="0.25">
      <c r="B14" s="23" t="s">
        <v>89</v>
      </c>
      <c r="C14" s="24">
        <f>TODAY()</f>
      </c>
      <c r="E14" s="11" t="s">
        <v>90</v>
      </c>
      <c r="F14" s="15">
        <f>SUMIFS('Movements'!$H$6:$H$3005,'Movements'!$D$6:$D$3005,"Out",'Movements'!$A$6:$A$3005,"&gt;="&amp;DATE('Settings'!$C$7,7,1),'Movements'!$A$6:$A$3005,"&lt;="&amp;EOMONTH(DATE('Settings'!$C$7,7,1),0))</f>
      </c>
      <c r="G14" s="15">
        <f>SUMIFS('Movements'!$H$6:$H$3005,'Movements'!$D$6:$D$3005,"In",'Movements'!$A$6:$A$3005,"&gt;="&amp;DATE('Settings'!$C$7,7,1),'Movements'!$A$6:$A$3005,"&lt;="&amp;EOMONTH(DATE('Settings'!$C$7,7,1),0))</f>
      </c>
      <c r="H14" s="15">
        <f>SUMIFS('Movements'!$I$6:$I$3005,'Movements'!$A$6:$A$3005,"&gt;="&amp;DATE('Settings'!$C$7,7,1),'Movements'!$A$6:$A$3005,"&lt;="&amp;EOMONTH(DATE('Settings'!$C$7,7,1),0))</f>
      </c>
    </row>
    <row r="15" ht="24" customHeight="1" spans="2:8" x14ac:dyDescent="0.25">
      <c r="B15" s="19" t="s">
        <v>91</v>
      </c>
      <c r="C15" s="21">
        <f>SUMIFS('Movements'!$H$6:$H$3005,'Movements'!$D$6:$D$3005,"Out",'Movements'!$A$6:$A$3005,"&gt;="&amp;DATE(YEAR($C$14),MONTH($C$14),1),'Movements'!$A$6:$A$3005,"&lt;="&amp;EOMONTH($C$14,0))</f>
      </c>
      <c r="E15" s="11" t="s">
        <v>92</v>
      </c>
      <c r="F15" s="15">
        <f>SUMIFS('Movements'!$H$6:$H$3005,'Movements'!$D$6:$D$3005,"Out",'Movements'!$A$6:$A$3005,"&gt;="&amp;DATE('Settings'!$C$7,8,1),'Movements'!$A$6:$A$3005,"&lt;="&amp;EOMONTH(DATE('Settings'!$C$7,8,1),0))</f>
      </c>
      <c r="G15" s="15">
        <f>SUMIFS('Movements'!$H$6:$H$3005,'Movements'!$D$6:$D$3005,"In",'Movements'!$A$6:$A$3005,"&gt;="&amp;DATE('Settings'!$C$7,8,1),'Movements'!$A$6:$A$3005,"&lt;="&amp;EOMONTH(DATE('Settings'!$C$7,8,1),0))</f>
      </c>
      <c r="H15" s="15">
        <f>SUMIFS('Movements'!$I$6:$I$3005,'Movements'!$A$6:$A$3005,"&gt;="&amp;DATE('Settings'!$C$7,8,1),'Movements'!$A$6:$A$3005,"&lt;="&amp;EOMONTH(DATE('Settings'!$C$7,8,1),0))</f>
      </c>
    </row>
    <row r="16" ht="24" customHeight="1" spans="2:8" x14ac:dyDescent="0.25">
      <c r="B16" s="19" t="s">
        <v>93</v>
      </c>
      <c r="C16" s="22">
        <f>SUMIFS('Movements'!$H$6:$H$3005,'Movements'!$D$6:$D$3005,"In",'Movements'!$A$6:$A$3005,"&gt;="&amp;DATE(YEAR($C$14),MONTH($C$14),1),'Movements'!$A$6:$A$3005,"&lt;="&amp;EOMONTH($C$14,0))</f>
      </c>
      <c r="E16" s="11" t="s">
        <v>94</v>
      </c>
      <c r="F16" s="15">
        <f>SUMIFS('Movements'!$H$6:$H$3005,'Movements'!$D$6:$D$3005,"Out",'Movements'!$A$6:$A$3005,"&gt;="&amp;DATE('Settings'!$C$7,9,1),'Movements'!$A$6:$A$3005,"&lt;="&amp;EOMONTH(DATE('Settings'!$C$7,9,1),0))</f>
      </c>
      <c r="G16" s="15">
        <f>SUMIFS('Movements'!$H$6:$H$3005,'Movements'!$D$6:$D$3005,"In",'Movements'!$A$6:$A$3005,"&gt;="&amp;DATE('Settings'!$C$7,9,1),'Movements'!$A$6:$A$3005,"&lt;="&amp;EOMONTH(DATE('Settings'!$C$7,9,1),0))</f>
      </c>
      <c r="H16" s="15">
        <f>SUMIFS('Movements'!$I$6:$I$3005,'Movements'!$A$6:$A$3005,"&gt;="&amp;DATE('Settings'!$C$7,9,1),'Movements'!$A$6:$A$3005,"&lt;="&amp;EOMONTH(DATE('Settings'!$C$7,9,1),0))</f>
      </c>
    </row>
    <row r="17" ht="24" customHeight="1" spans="2:8" x14ac:dyDescent="0.25">
      <c r="B17" s="19" t="s">
        <v>95</v>
      </c>
      <c r="C17" s="22">
        <f>SUMIFS('Movements'!$I$6:$I$3005,'Movements'!$A$6:$A$3005,"&gt;="&amp;DATE(YEAR($C$14),MONTH($C$14),1),'Movements'!$A$6:$A$3005,"&lt;="&amp;EOMONTH($C$14,0))</f>
      </c>
      <c r="E17" s="11" t="s">
        <v>96</v>
      </c>
      <c r="F17" s="15">
        <f>SUMIFS('Movements'!$H$6:$H$3005,'Movements'!$D$6:$D$3005,"Out",'Movements'!$A$6:$A$3005,"&gt;="&amp;DATE('Settings'!$C$7,10,1),'Movements'!$A$6:$A$3005,"&lt;="&amp;EOMONTH(DATE('Settings'!$C$7,10,1),0))</f>
      </c>
      <c r="G17" s="15">
        <f>SUMIFS('Movements'!$H$6:$H$3005,'Movements'!$D$6:$D$3005,"In",'Movements'!$A$6:$A$3005,"&gt;="&amp;DATE('Settings'!$C$7,10,1),'Movements'!$A$6:$A$3005,"&lt;="&amp;EOMONTH(DATE('Settings'!$C$7,10,1),0))</f>
      </c>
      <c r="H17" s="15">
        <f>SUMIFS('Movements'!$I$6:$I$3005,'Movements'!$A$6:$A$3005,"&gt;="&amp;DATE('Settings'!$C$7,10,1),'Movements'!$A$6:$A$3005,"&lt;="&amp;EOMONTH(DATE('Settings'!$C$7,10,1),0))</f>
      </c>
    </row>
    <row r="18" spans="5:8" x14ac:dyDescent="0.25">
      <c r="E18" s="11" t="s">
        <v>97</v>
      </c>
      <c r="F18" s="15">
        <f>SUMIFS('Movements'!$H$6:$H$3005,'Movements'!$D$6:$D$3005,"Out",'Movements'!$A$6:$A$3005,"&gt;="&amp;DATE('Settings'!$C$7,11,1),'Movements'!$A$6:$A$3005,"&lt;="&amp;EOMONTH(DATE('Settings'!$C$7,11,1),0))</f>
      </c>
      <c r="G18" s="15">
        <f>SUMIFS('Movements'!$H$6:$H$3005,'Movements'!$D$6:$D$3005,"In",'Movements'!$A$6:$A$3005,"&gt;="&amp;DATE('Settings'!$C$7,11,1),'Movements'!$A$6:$A$3005,"&lt;="&amp;EOMONTH(DATE('Settings'!$C$7,11,1),0))</f>
      </c>
      <c r="H18" s="15">
        <f>SUMIFS('Movements'!$I$6:$I$3005,'Movements'!$A$6:$A$3005,"&gt;="&amp;DATE('Settings'!$C$7,11,1),'Movements'!$A$6:$A$3005,"&lt;="&amp;EOMONTH(DATE('Settings'!$C$7,11,1),0))</f>
      </c>
    </row>
    <row r="19" spans="5:8" x14ac:dyDescent="0.25">
      <c r="E19" s="11" t="s">
        <v>98</v>
      </c>
      <c r="F19" s="15">
        <f>SUMIFS('Movements'!$H$6:$H$3005,'Movements'!$D$6:$D$3005,"Out",'Movements'!$A$6:$A$3005,"&gt;="&amp;DATE('Settings'!$C$7,12,1),'Movements'!$A$6:$A$3005,"&lt;="&amp;EOMONTH(DATE('Settings'!$C$7,12,1),0))</f>
      </c>
      <c r="G19" s="15">
        <f>SUMIFS('Movements'!$H$6:$H$3005,'Movements'!$D$6:$D$3005,"In",'Movements'!$A$6:$A$3005,"&gt;="&amp;DATE('Settings'!$C$7,12,1),'Movements'!$A$6:$A$3005,"&lt;="&amp;EOMONTH(DATE('Settings'!$C$7,12,1),0))</f>
      </c>
      <c r="H19" s="15">
        <f>SUMIFS('Movements'!$I$6:$I$3005,'Movements'!$A$6:$A$3005,"&gt;="&amp;DATE('Settings'!$C$7,12,1),'Movements'!$A$6:$A$3005,"&lt;="&amp;EOMONTH(DATE('Settings'!$C$7,12,1),0))</f>
      </c>
    </row>
    <row r="20" spans="5:8" x14ac:dyDescent="0.25">
      <c r="E20" s="25" t="s">
        <v>99</v>
      </c>
      <c r="F20" s="26">
        <f>SUM(F8:F19)</f>
      </c>
      <c r="G20" s="26">
        <f>SUM(G8:G19)</f>
      </c>
      <c r="H20" s="26">
        <f>SUM(H8:H19)</f>
      </c>
    </row>
  </sheetData>
  <sheetProtection sheet="1" formatColumns="0" formatRows="0" autoFilter="0" algorithmName="SHA-512" hashValue="GBRPVNCwA8SBSQ0tMl2joalTNBWnRBimAAP82ROIPPxrXptB266B7mdklYCGtTjtVhMqNUghqAQplMV67B7+2Q==" saltValue="2yT+tzI6vOtkiNB1LWhfoQ==" spinCount="100000" objects="1" scenarios="1"/>
  <conditionalFormatting sqref="C10">
    <cfRule type="cellIs" dxfId="8" priority="1" operator="greaterThan">
      <formula>0</formula>
    </cfRule>
  </conditionalFormatting>
  <conditionalFormatting sqref="C11">
    <cfRule type="cellIs" dxfId="9" priority="1" operator="greaterThan">
      <formula>0</formula>
    </cfRule>
  </conditionalFormatting>
  <conditionalFormatting sqref="F8:F19">
    <cfRule type="dataBar" priority="1">
      <dataBar>
        <cfvo type="min"/>
        <cfvo type="max"/>
        <color rgb="FF63BE7B"/>
      </dataBar>
      <extLst>
        <ext xmlns:x14="http://schemas.microsoft.com/office/spreadsheetml/2009/9/main" uri="{B025F937-C7B1-47D3-B67F-A62EFF666E3E}">
          <x14:id>{6644F622-DF89-437F-8D60-924A44DA1DEC}</x14:id>
        </ext>
      </extLst>
    </cfRule>
  </conditionalFormatting>
  <pageSetup paperSize="9" orientation="landscape" fitToWidth="1" fitToHeight="0"/>
  <headerFooter>
    <oddFooter>&amp;L&amp;87IT Group · www.7itgroup.com · contact@7itgroup.com&amp;R&amp;8&amp;P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644F622-DF89-437F-8D60-924A44DA1DEC}">
            <x14:dataBar minLength="0" maxLength="100" gradient="0">
              <x14:cfvo type="min"/>
              <x14:cfvo type="max"/>
            </x14:dataBar>
          </x14:cfRule>
          <xm:sqref>F8:F19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Settings</vt:lpstr>
      <vt:lpstr>Products</vt:lpstr>
      <vt:lpstr>Movements</vt:lpstr>
      <vt:lpstr>Dashboard</vt:lpstr>
    </vt:vector>
  </TitlesOfParts>
  <Company>7IT 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7IT Group</dc:creator>
  <dc:title/>
  <dc:subject/>
  <dc:description/>
  <cp:keywords/>
  <cp:category/>
  <cp:lastModifiedBy>7IT Group</cp:lastModifiedBy>
  <dcterms:created xsi:type="dcterms:W3CDTF">2026-10-23T19:26:57Z</dcterms:created>
  <dcterms:modified xsi:type="dcterms:W3CDTF">2026-10-23T19:26:57Z</dcterms:modified>
</cp:coreProperties>
</file>